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8685" tabRatio="877" activeTab="3"/>
  </bookViews>
  <sheets>
    <sheet name="Prezencka Muzi" sheetId="1" r:id="rId1"/>
    <sheet name="Kvalifikacia Muzi" sheetId="2" r:id="rId2"/>
    <sheet name="Startovka F Muzi" sheetId="3" r:id="rId3"/>
    <sheet name="Finale Muzi" sheetId="4" r:id="rId4"/>
    <sheet name="Prezencka Zeny" sheetId="5" r:id="rId5"/>
    <sheet name="Kvalifikacia Zeny" sheetId="6" r:id="rId6"/>
    <sheet name="Startovka F Zeny" sheetId="7" r:id="rId7"/>
    <sheet name="Finale Zeny" sheetId="8" r:id="rId8"/>
    <sheet name="Pre rozhodcov_2" sheetId="9" r:id="rId9"/>
    <sheet name="PRE SHS JAMES" sheetId="10" r:id="rId10"/>
    <sheet name="Finale Vysledky" sheetId="11" r:id="rId11"/>
  </sheets>
  <definedNames>
    <definedName name="_xlnm.Print_Area" localSheetId="3">'Finale Muzi'!$A$1:$Y$25</definedName>
    <definedName name="_xlnm.Print_Area" localSheetId="7">'Finale Zeny'!$A$1:$Y$30</definedName>
    <definedName name="_xlnm.Print_Area" localSheetId="1">'Kvalifikacia Muzi'!$A$1:$AE$24</definedName>
    <definedName name="_xlnm.Print_Area" localSheetId="5">'Kvalifikacia Zeny'!$A$1:$AE$111</definedName>
    <definedName name="_xlnm.Print_Area" localSheetId="8">'Pre rozhodcov_2'!$A$2:$D$57</definedName>
    <definedName name="_xlnm.Print_Area" localSheetId="0">'Prezencka Muzi'!$A$1:$F$23</definedName>
    <definedName name="_xlnm.Print_Area" localSheetId="4">'Prezencka Zeny'!$A$1:$D$15</definedName>
    <definedName name="_xlnm.Print_Area" localSheetId="2">'Startovka F Muzi'!$A$1:$F$50</definedName>
    <definedName name="_xlnm.Print_Area" localSheetId="6">'Startovka F Zeny'!$A$1:$F$25</definedName>
  </definedNames>
  <calcPr fullCalcOnLoad="1"/>
</workbook>
</file>

<file path=xl/sharedStrings.xml><?xml version="1.0" encoding="utf-8"?>
<sst xmlns="http://schemas.openxmlformats.org/spreadsheetml/2006/main" count="579" uniqueCount="109">
  <si>
    <t>Štartové číslo</t>
  </si>
  <si>
    <t>Meno a priezvisko</t>
  </si>
  <si>
    <t>Oddiel</t>
  </si>
  <si>
    <t>Dátum narodenia</t>
  </si>
  <si>
    <t>zaplatené</t>
  </si>
  <si>
    <t>čas</t>
  </si>
  <si>
    <t>Erik Bohony</t>
  </si>
  <si>
    <t>Kežmarok</t>
  </si>
  <si>
    <t>Michal Marek</t>
  </si>
  <si>
    <t>Climbeer Smižany</t>
  </si>
  <si>
    <t>Michal Lašan</t>
  </si>
  <si>
    <t>HK Žula, Gerlachov</t>
  </si>
  <si>
    <t>Dalibor Bobula</t>
  </si>
  <si>
    <t>Poprad</t>
  </si>
  <si>
    <t>Tomáš Plevko</t>
  </si>
  <si>
    <t>K2 Team, Edelweisse team</t>
  </si>
  <si>
    <t>Kubo Kováčik</t>
  </si>
  <si>
    <t>Urban Apes, Amuerte</t>
  </si>
  <si>
    <t>Radovan Lukač</t>
  </si>
  <si>
    <t>Tomáš Pivoňka</t>
  </si>
  <si>
    <t>HK Metropol Košice</t>
  </si>
  <si>
    <t>Ján Pukanský</t>
  </si>
  <si>
    <t>T2 Boulder team Košice</t>
  </si>
  <si>
    <t>ĽuboŠ Kuchár</t>
  </si>
  <si>
    <t>Dávid Zavacký</t>
  </si>
  <si>
    <t>HK Vabec, Stará Ľubovňa</t>
  </si>
  <si>
    <t>Dávid Smrek</t>
  </si>
  <si>
    <t>Jaro Beskyd</t>
  </si>
  <si>
    <t>Ondro Humpi Švub</t>
  </si>
  <si>
    <t>CCCBBB, Urban Apes</t>
  </si>
  <si>
    <t>Matej MATES Švub</t>
  </si>
  <si>
    <t>CCCBBB, K2 Team</t>
  </si>
  <si>
    <t>Viliam Ferčák</t>
  </si>
  <si>
    <t>Metropol Košice</t>
  </si>
  <si>
    <t>Štefan Bednár</t>
  </si>
  <si>
    <t>ŠK James Kežmarok</t>
  </si>
  <si>
    <t>Peťo Tichý</t>
  </si>
  <si>
    <t>K2 Žilina</t>
  </si>
  <si>
    <t>Marián Banán Šeliga</t>
  </si>
  <si>
    <t>Maťo Rebroš</t>
  </si>
  <si>
    <t>Peťo Gašiak</t>
  </si>
  <si>
    <t>MUŽI</t>
  </si>
  <si>
    <t>BABY</t>
  </si>
  <si>
    <t>Výsledky kvalifikácia MUŽI</t>
  </si>
  <si>
    <t>Poradie</t>
  </si>
  <si>
    <t>ROK narodenia</t>
  </si>
  <si>
    <t>Boulder 1</t>
  </si>
  <si>
    <t>Boulder 2</t>
  </si>
  <si>
    <t>Boulder 3</t>
  </si>
  <si>
    <t>Boulder 4</t>
  </si>
  <si>
    <t>Boulder 5</t>
  </si>
  <si>
    <t>Boulder 6</t>
  </si>
  <si>
    <t>Boulder 7</t>
  </si>
  <si>
    <t>Boulder 8</t>
  </si>
  <si>
    <t>Boulder 9</t>
  </si>
  <si>
    <t>Boulder 10</t>
  </si>
  <si>
    <t>Boulder 11</t>
  </si>
  <si>
    <t>Počet Topov</t>
  </si>
  <si>
    <t>Počet Pokusov na TOP</t>
  </si>
  <si>
    <t>Počet Zón</t>
  </si>
  <si>
    <t>Počet pokusov na Zónu</t>
  </si>
  <si>
    <t>Zoradiť zostupne!</t>
  </si>
  <si>
    <t>Zóna</t>
  </si>
  <si>
    <t>Top</t>
  </si>
  <si>
    <t>Pomoc</t>
  </si>
  <si>
    <t>Pomoc 2</t>
  </si>
  <si>
    <t>Možnosť podania protestov (10€) do:</t>
  </si>
  <si>
    <t>Hlavný rozhodca:</t>
  </si>
  <si>
    <t>Štartová listina FINÁLE MUŽI</t>
  </si>
  <si>
    <t>Čas štartu</t>
  </si>
  <si>
    <t>Ročník</t>
  </si>
  <si>
    <t>1.</t>
  </si>
  <si>
    <t>2.</t>
  </si>
  <si>
    <t>3.</t>
  </si>
  <si>
    <t>4.</t>
  </si>
  <si>
    <t>5.</t>
  </si>
  <si>
    <t>6.</t>
  </si>
  <si>
    <t>7.</t>
  </si>
  <si>
    <t>Čas lezenia</t>
  </si>
  <si>
    <t>5 minút</t>
  </si>
  <si>
    <t>Výsledky FINALE MUŽI</t>
  </si>
  <si>
    <t>Výsledky kvalifikácia</t>
  </si>
  <si>
    <t>pomoc</t>
  </si>
  <si>
    <t>Pomoc 3</t>
  </si>
  <si>
    <t>Výsledky FINÁLE Chlapci</t>
  </si>
  <si>
    <t>Hlavný rozhodca: Katarína Štecáková</t>
  </si>
  <si>
    <t>Junior</t>
  </si>
  <si>
    <t>Kristína Bagalová</t>
  </si>
  <si>
    <t>Katka Čižmárová</t>
  </si>
  <si>
    <t>Bobulová Petra</t>
  </si>
  <si>
    <t>Zuzana Štefanská</t>
  </si>
  <si>
    <t>Modra, Vertigo, Salewa</t>
  </si>
  <si>
    <t>Čepcova Andrea</t>
  </si>
  <si>
    <t>MKŠK Modrá</t>
  </si>
  <si>
    <t>Lenka Mičicová</t>
  </si>
  <si>
    <t>Edelwiesse, K2</t>
  </si>
  <si>
    <t>Denisa Šulcová</t>
  </si>
  <si>
    <t>Výsledky kvalifikácia ŽENY</t>
  </si>
  <si>
    <t>Hlavný rozhodca: Štecáková Katarína</t>
  </si>
  <si>
    <t>Štartová listina FINÁLE ŽENY</t>
  </si>
  <si>
    <t>ŠTART</t>
  </si>
  <si>
    <t>Výsledky FINALE ŽENY</t>
  </si>
  <si>
    <t>Výsledky FINÁLE Dievčatá</t>
  </si>
  <si>
    <t>Boulder číslo:</t>
  </si>
  <si>
    <t>Meno</t>
  </si>
  <si>
    <t xml:space="preserve">BOREAL CUP 2013 Kvalifikácia </t>
  </si>
  <si>
    <t>Výsledky kvalifikácia MUŽI: 14:02</t>
  </si>
  <si>
    <t>Možnosť podania protestov (10€) do: 15:02</t>
  </si>
  <si>
    <t xml:space="preserve">BOREAL CUP 2013 Finále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</si>
</sst>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h:mm"/>
    <numFmt numFmtId="165" formatCode="#,##0.00\ [$€-41B];[Red]\-#,##0.00\ [$€-41B]"/>
    <numFmt numFmtId="166" formatCode="0\."/>
    <numFmt numFmtId="167" formatCode="dd/mm/yy\ hh:mm"/>
    <numFmt numFmtId="168" formatCode="General\."/>
    <numFmt numFmtId="169" formatCode="hh:mm:ss"/>
    <numFmt numFmtId="170" formatCode="dd/mm/yy"/>
  </numFmts>
  <fonts count="46"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26"/>
      <name val="Arial CE"/>
      <family val="2"/>
    </font>
    <font>
      <b/>
      <sz val="12"/>
      <name val="Arial CE"/>
      <family val="2"/>
    </font>
    <font>
      <b/>
      <sz val="24"/>
      <name val="Arial CE"/>
      <family val="2"/>
    </font>
    <font>
      <b/>
      <sz val="28"/>
      <name val="Arial CE"/>
      <family val="2"/>
    </font>
    <font>
      <b/>
      <sz val="16"/>
      <name val="Arial CE"/>
      <family val="2"/>
    </font>
    <font>
      <sz val="10"/>
      <name val="Arial CE"/>
      <family val="2"/>
    </font>
    <font>
      <b/>
      <sz val="18"/>
      <name val="Arial CE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 applyProtection="1">
      <alignment horizontal="center"/>
      <protection locked="0"/>
    </xf>
    <xf numFmtId="165" fontId="0" fillId="34" borderId="13" xfId="0" applyNumberForma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34" borderId="16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0" fillId="0" borderId="0" xfId="0" applyNumberFormat="1" applyFont="1" applyAlignment="1" applyProtection="1">
      <alignment horizontal="center"/>
      <protection locked="0"/>
    </xf>
    <xf numFmtId="166" fontId="1" fillId="35" borderId="18" xfId="0" applyNumberFormat="1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166" fontId="1" fillId="35" borderId="22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1" fillId="35" borderId="23" xfId="0" applyFont="1" applyFill="1" applyBorder="1" applyAlignment="1" applyProtection="1">
      <alignment horizontal="center"/>
      <protection/>
    </xf>
    <xf numFmtId="0" fontId="0" fillId="0" borderId="21" xfId="0" applyFill="1" applyBorder="1" applyAlignment="1">
      <alignment horizontal="center"/>
    </xf>
    <xf numFmtId="0" fontId="0" fillId="36" borderId="0" xfId="0" applyFill="1" applyAlignment="1">
      <alignment horizontal="center"/>
    </xf>
    <xf numFmtId="166" fontId="1" fillId="35" borderId="24" xfId="0" applyNumberFormat="1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1" fillId="35" borderId="26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66" fontId="1" fillId="35" borderId="14" xfId="0" applyNumberFormat="1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166" fontId="1" fillId="35" borderId="28" xfId="0" applyNumberFormat="1" applyFont="1" applyFill="1" applyBorder="1" applyAlignment="1" applyProtection="1">
      <alignment horizontal="center"/>
      <protection/>
    </xf>
    <xf numFmtId="0" fontId="1" fillId="35" borderId="29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1" fillId="35" borderId="16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7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>
      <alignment horizontal="left"/>
    </xf>
    <xf numFmtId="166" fontId="4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Alignment="1">
      <alignment horizontal="center"/>
    </xf>
    <xf numFmtId="164" fontId="1" fillId="33" borderId="32" xfId="0" applyNumberFormat="1" applyFont="1" applyFill="1" applyBorder="1" applyAlignment="1">
      <alignment horizontal="center"/>
    </xf>
    <xf numFmtId="1" fontId="1" fillId="33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164" fontId="1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1" fontId="1" fillId="33" borderId="12" xfId="0" applyNumberFormat="1" applyFont="1" applyFill="1" applyBorder="1" applyAlignment="1">
      <alignment horizontal="center"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1" fontId="1" fillId="33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1" fontId="1" fillId="33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>
      <alignment/>
    </xf>
    <xf numFmtId="164" fontId="1" fillId="33" borderId="36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168" fontId="1" fillId="35" borderId="12" xfId="0" applyNumberFormat="1" applyFont="1" applyFill="1" applyBorder="1" applyAlignment="1" applyProtection="1">
      <alignment horizontal="center"/>
      <protection/>
    </xf>
    <xf numFmtId="0" fontId="1" fillId="35" borderId="34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68" fontId="1" fillId="35" borderId="14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168" fontId="1" fillId="35" borderId="37" xfId="0" applyNumberFormat="1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 horizontal="center"/>
      <protection/>
    </xf>
    <xf numFmtId="0" fontId="1" fillId="35" borderId="39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 locked="0"/>
    </xf>
    <xf numFmtId="0" fontId="1" fillId="35" borderId="40" xfId="0" applyFont="1" applyFill="1" applyBorder="1" applyAlignment="1" applyProtection="1">
      <alignment horizont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8" fontId="1" fillId="35" borderId="41" xfId="0" applyNumberFormat="1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168" fontId="1" fillId="35" borderId="43" xfId="0" applyNumberFormat="1" applyFont="1" applyFill="1" applyBorder="1" applyAlignment="1" applyProtection="1">
      <alignment horizontal="center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1" fillId="35" borderId="45" xfId="0" applyFont="1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 locked="0"/>
    </xf>
    <xf numFmtId="0" fontId="1" fillId="35" borderId="46" xfId="0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9" fontId="0" fillId="0" borderId="0" xfId="0" applyNumberFormat="1" applyAlignment="1">
      <alignment horizontal="center"/>
    </xf>
    <xf numFmtId="166" fontId="1" fillId="35" borderId="12" xfId="0" applyNumberFormat="1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1" fillId="35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164" fontId="1" fillId="33" borderId="36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69" fontId="2" fillId="0" borderId="11" xfId="0" applyNumberFormat="1" applyFont="1" applyBorder="1" applyAlignment="1">
      <alignment horizontal="center"/>
    </xf>
    <xf numFmtId="168" fontId="1" fillId="35" borderId="38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168" fontId="1" fillId="35" borderId="42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168" fontId="1" fillId="35" borderId="44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166" fontId="1" fillId="35" borderId="17" xfId="0" applyNumberFormat="1" applyFont="1" applyFill="1" applyBorder="1" applyAlignment="1" applyProtection="1">
      <alignment horizontal="center"/>
      <protection/>
    </xf>
    <xf numFmtId="166" fontId="1" fillId="0" borderId="14" xfId="0" applyNumberFormat="1" applyFont="1" applyFill="1" applyBorder="1" applyAlignment="1" applyProtection="1">
      <alignment horizontal="center"/>
      <protection/>
    </xf>
    <xf numFmtId="170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6" fontId="3" fillId="0" borderId="27" xfId="0" applyNumberFormat="1" applyFont="1" applyBorder="1" applyAlignment="1">
      <alignment horizontal="center"/>
    </xf>
    <xf numFmtId="166" fontId="1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Border="1" applyAlignment="1" applyProtection="1">
      <alignment horizontal="left"/>
      <protection locked="0"/>
    </xf>
    <xf numFmtId="166" fontId="1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 applyProtection="1">
      <alignment horizontal="left"/>
      <protection locked="0"/>
    </xf>
    <xf numFmtId="164" fontId="5" fillId="0" borderId="29" xfId="0" applyNumberFormat="1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166" fontId="3" fillId="0" borderId="29" xfId="0" applyNumberFormat="1" applyFont="1" applyBorder="1" applyAlignment="1">
      <alignment horizontal="center"/>
    </xf>
    <xf numFmtId="166" fontId="1" fillId="33" borderId="35" xfId="0" applyNumberFormat="1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1" fontId="1" fillId="33" borderId="3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66" fontId="3" fillId="37" borderId="17" xfId="0" applyNumberFormat="1" applyFont="1" applyFill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/>
    </xf>
    <xf numFmtId="0" fontId="6" fillId="37" borderId="17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/>
    <dxf>
      <font>
        <b/>
        <i val="0"/>
      </font>
      <fill>
        <patternFill patternType="solid">
          <fgColor indexed="34"/>
          <bgColor indexed="13"/>
        </patternFill>
      </fill>
    </dxf>
    <dxf/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0</xdr:row>
      <xdr:rowOff>152400</xdr:rowOff>
    </xdr:from>
    <xdr:to>
      <xdr:col>26</xdr:col>
      <xdr:colOff>514350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13449300" y="152400"/>
          <a:ext cx="390525" cy="314325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0</xdr:row>
      <xdr:rowOff>95250</xdr:rowOff>
    </xdr:from>
    <xdr:to>
      <xdr:col>27</xdr:col>
      <xdr:colOff>561975</xdr:colOff>
      <xdr:row>0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14335125" y="95250"/>
          <a:ext cx="419100" cy="3143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close/>
              <a:moveTo>
                <a:pt x="7477" y="3223"/>
              </a:moveTo>
              <a:cubicBezTo>
                <a:pt x="6106" y="4198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495300</xdr:colOff>
      <xdr:row>0</xdr:row>
      <xdr:rowOff>390525</xdr:rowOff>
    </xdr:to>
    <xdr:sp>
      <xdr:nvSpPr>
        <xdr:cNvPr id="1" name="AutoShape 1"/>
        <xdr:cNvSpPr>
          <a:spLocks/>
        </xdr:cNvSpPr>
      </xdr:nvSpPr>
      <xdr:spPr>
        <a:xfrm>
          <a:off x="10506075" y="0"/>
          <a:ext cx="495300" cy="390525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428625</xdr:colOff>
      <xdr:row>0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11277600" y="0"/>
          <a:ext cx="428625" cy="4095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close/>
              <a:moveTo>
                <a:pt x="7477" y="3223"/>
              </a:moveTo>
              <a:cubicBezTo>
                <a:pt x="6106" y="4198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0</xdr:row>
      <xdr:rowOff>152400</xdr:rowOff>
    </xdr:from>
    <xdr:to>
      <xdr:col>26</xdr:col>
      <xdr:colOff>514350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13277850" y="152400"/>
          <a:ext cx="390525" cy="314325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0</xdr:row>
      <xdr:rowOff>95250</xdr:rowOff>
    </xdr:from>
    <xdr:to>
      <xdr:col>27</xdr:col>
      <xdr:colOff>561975</xdr:colOff>
      <xdr:row>0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14163675" y="95250"/>
          <a:ext cx="419100" cy="3143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close/>
              <a:moveTo>
                <a:pt x="7477" y="3223"/>
              </a:moveTo>
              <a:cubicBezTo>
                <a:pt x="6106" y="4198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="83" zoomScaleNormal="83" zoomScalePageLayoutView="0" workbookViewId="0" topLeftCell="A1">
      <selection activeCell="A1" sqref="A1"/>
    </sheetView>
  </sheetViews>
  <sheetFormatPr defaultColWidth="9.00390625" defaultRowHeight="12.75"/>
  <cols>
    <col min="1" max="1" width="9.140625" style="1" customWidth="1"/>
    <col min="2" max="2" width="29.140625" style="1" customWidth="1"/>
    <col min="3" max="3" width="32.28125" style="1" customWidth="1"/>
    <col min="4" max="4" width="11.57421875" style="1" customWidth="1"/>
    <col min="5" max="5" width="10.57421875" style="1" customWidth="1"/>
    <col min="6" max="6" width="9.140625" style="2" customWidth="1"/>
    <col min="7" max="255" width="9.140625" style="1" customWidth="1"/>
    <col min="256" max="16384" width="9.00390625" style="1" customWidth="1"/>
  </cols>
  <sheetData>
    <row r="1" spans="1:6" s="7" customFormat="1" ht="26.25" customHeight="1">
      <c r="A1" s="3" t="s">
        <v>0</v>
      </c>
      <c r="B1" s="4" t="s">
        <v>1</v>
      </c>
      <c r="C1" s="4" t="s">
        <v>2</v>
      </c>
      <c r="D1" s="3" t="s">
        <v>3</v>
      </c>
      <c r="E1" s="5" t="s">
        <v>4</v>
      </c>
      <c r="F1" s="6" t="s">
        <v>5</v>
      </c>
    </row>
    <row r="2" spans="1:6" ht="12.75">
      <c r="A2" s="8">
        <v>1</v>
      </c>
      <c r="B2" s="9" t="s">
        <v>6</v>
      </c>
      <c r="C2" s="10" t="s">
        <v>7</v>
      </c>
      <c r="D2" s="11">
        <v>1995</v>
      </c>
      <c r="E2" s="12">
        <v>8</v>
      </c>
      <c r="F2" s="13">
        <v>0.5</v>
      </c>
    </row>
    <row r="3" spans="1:6" ht="12.75">
      <c r="A3" s="8">
        <v>2</v>
      </c>
      <c r="B3" s="14" t="s">
        <v>8</v>
      </c>
      <c r="C3" s="15" t="s">
        <v>9</v>
      </c>
      <c r="D3" s="15">
        <v>1988</v>
      </c>
      <c r="E3" s="12">
        <v>8</v>
      </c>
      <c r="F3" s="13">
        <v>0.5027777777777778</v>
      </c>
    </row>
    <row r="4" spans="1:6" ht="12.75">
      <c r="A4" s="8">
        <v>3</v>
      </c>
      <c r="B4" s="9" t="s">
        <v>10</v>
      </c>
      <c r="C4" s="10" t="s">
        <v>11</v>
      </c>
      <c r="D4" s="11">
        <v>1993</v>
      </c>
      <c r="E4" s="12">
        <v>5</v>
      </c>
      <c r="F4" s="13">
        <v>0.5055555555555555</v>
      </c>
    </row>
    <row r="5" spans="1:6" ht="12.75">
      <c r="A5" s="8">
        <v>4</v>
      </c>
      <c r="B5" s="14" t="s">
        <v>12</v>
      </c>
      <c r="C5" s="15" t="s">
        <v>13</v>
      </c>
      <c r="D5" s="15">
        <v>1974</v>
      </c>
      <c r="E5" s="12">
        <v>5</v>
      </c>
      <c r="F5" s="13">
        <v>0.5083333333333333</v>
      </c>
    </row>
    <row r="6" spans="1:6" ht="12.75">
      <c r="A6" s="8">
        <v>5</v>
      </c>
      <c r="B6" s="9" t="s">
        <v>14</v>
      </c>
      <c r="C6" s="10" t="s">
        <v>15</v>
      </c>
      <c r="D6" s="11">
        <v>1999</v>
      </c>
      <c r="E6" s="12">
        <v>5</v>
      </c>
      <c r="F6" s="13">
        <v>0.5111111111111111</v>
      </c>
    </row>
    <row r="7" spans="1:6" ht="12.75">
      <c r="A7" s="8">
        <v>6</v>
      </c>
      <c r="B7" s="9" t="s">
        <v>16</v>
      </c>
      <c r="C7" s="10" t="s">
        <v>17</v>
      </c>
      <c r="D7" s="11">
        <v>1989</v>
      </c>
      <c r="E7" s="12">
        <v>5</v>
      </c>
      <c r="F7" s="13">
        <v>0.5138888888888888</v>
      </c>
    </row>
    <row r="8" spans="1:6" ht="12.75">
      <c r="A8" s="8">
        <v>7</v>
      </c>
      <c r="B8" s="9" t="s">
        <v>18</v>
      </c>
      <c r="C8" s="10" t="s">
        <v>13</v>
      </c>
      <c r="D8" s="11">
        <v>1973</v>
      </c>
      <c r="E8" s="12">
        <v>8</v>
      </c>
      <c r="F8" s="13">
        <v>0.5166666666666667</v>
      </c>
    </row>
    <row r="9" spans="1:6" ht="12.75">
      <c r="A9" s="8">
        <v>8</v>
      </c>
      <c r="B9" s="9" t="s">
        <v>19</v>
      </c>
      <c r="C9" s="10" t="s">
        <v>20</v>
      </c>
      <c r="D9" s="11">
        <v>1984</v>
      </c>
      <c r="E9" s="10">
        <v>5</v>
      </c>
      <c r="F9" s="13">
        <v>0.5194444444444445</v>
      </c>
    </row>
    <row r="10" spans="1:6" ht="12.75">
      <c r="A10" s="8">
        <v>9</v>
      </c>
      <c r="B10" s="9" t="s">
        <v>21</v>
      </c>
      <c r="C10" s="10" t="s">
        <v>22</v>
      </c>
      <c r="D10" s="11">
        <v>1978</v>
      </c>
      <c r="E10" s="10">
        <v>5</v>
      </c>
      <c r="F10" s="13">
        <v>0.5222222222222223</v>
      </c>
    </row>
    <row r="11" spans="1:6" ht="12.75">
      <c r="A11" s="8">
        <v>10</v>
      </c>
      <c r="B11" s="9" t="s">
        <v>23</v>
      </c>
      <c r="C11" s="10" t="s">
        <v>22</v>
      </c>
      <c r="D11" s="10">
        <v>1992</v>
      </c>
      <c r="E11" s="10">
        <v>5</v>
      </c>
      <c r="F11" s="13">
        <v>0.525</v>
      </c>
    </row>
    <row r="12" spans="1:6" ht="12.75">
      <c r="A12" s="8">
        <v>11</v>
      </c>
      <c r="B12" s="9" t="s">
        <v>24</v>
      </c>
      <c r="C12" s="10" t="s">
        <v>25</v>
      </c>
      <c r="D12" s="10">
        <v>1974</v>
      </c>
      <c r="E12" s="10">
        <v>5</v>
      </c>
      <c r="F12" s="13">
        <v>0.5277777777777778</v>
      </c>
    </row>
    <row r="13" spans="1:6" ht="12.75">
      <c r="A13" s="8">
        <v>12</v>
      </c>
      <c r="B13" s="14" t="s">
        <v>26</v>
      </c>
      <c r="C13" s="10" t="s">
        <v>25</v>
      </c>
      <c r="D13" s="15">
        <v>1987</v>
      </c>
      <c r="E13" s="10">
        <v>5</v>
      </c>
      <c r="F13" s="13">
        <v>0.5305555555555556</v>
      </c>
    </row>
    <row r="14" spans="1:6" ht="12.75">
      <c r="A14" s="8">
        <v>13</v>
      </c>
      <c r="B14" s="14" t="s">
        <v>27</v>
      </c>
      <c r="C14" s="10" t="s">
        <v>25</v>
      </c>
      <c r="D14" s="15">
        <v>1984</v>
      </c>
      <c r="E14" s="10">
        <v>8</v>
      </c>
      <c r="F14" s="13">
        <v>0.5333333333333333</v>
      </c>
    </row>
    <row r="15" spans="1:6" ht="12.75">
      <c r="A15" s="8">
        <v>14</v>
      </c>
      <c r="B15" s="9" t="s">
        <v>28</v>
      </c>
      <c r="C15" s="10" t="s">
        <v>29</v>
      </c>
      <c r="D15" s="10">
        <v>1985</v>
      </c>
      <c r="E15" s="10">
        <v>5</v>
      </c>
      <c r="F15" s="13">
        <v>0.5361111111111111</v>
      </c>
    </row>
    <row r="16" spans="1:6" ht="12.75">
      <c r="A16" s="8">
        <v>15</v>
      </c>
      <c r="B16" s="9" t="s">
        <v>30</v>
      </c>
      <c r="C16" s="10" t="s">
        <v>31</v>
      </c>
      <c r="D16" s="10">
        <v>1990</v>
      </c>
      <c r="E16" s="10">
        <v>5</v>
      </c>
      <c r="F16" s="13">
        <v>0.5388888888888889</v>
      </c>
    </row>
    <row r="17" spans="1:6" ht="12.75">
      <c r="A17" s="8">
        <v>16</v>
      </c>
      <c r="B17" s="9" t="s">
        <v>32</v>
      </c>
      <c r="C17" s="10" t="s">
        <v>33</v>
      </c>
      <c r="D17" s="10">
        <v>1992</v>
      </c>
      <c r="E17" s="10">
        <v>5</v>
      </c>
      <c r="F17" s="13">
        <v>0.5416666666666666</v>
      </c>
    </row>
    <row r="18" spans="1:6" ht="12.75">
      <c r="A18" s="8">
        <v>17</v>
      </c>
      <c r="B18" s="9" t="s">
        <v>34</v>
      </c>
      <c r="C18" s="10" t="s">
        <v>35</v>
      </c>
      <c r="D18" s="10">
        <v>1989</v>
      </c>
      <c r="E18" s="10">
        <v>5</v>
      </c>
      <c r="F18" s="13">
        <v>0.5444444444444444</v>
      </c>
    </row>
    <row r="19" spans="1:6" ht="12.75">
      <c r="A19" s="8">
        <v>18</v>
      </c>
      <c r="B19" s="9" t="s">
        <v>36</v>
      </c>
      <c r="C19" s="10" t="s">
        <v>37</v>
      </c>
      <c r="D19" s="10"/>
      <c r="E19" s="10">
        <v>5</v>
      </c>
      <c r="F19" s="13">
        <v>0.5472222222222222</v>
      </c>
    </row>
    <row r="20" spans="1:6" ht="12.75">
      <c r="A20" s="8">
        <v>19</v>
      </c>
      <c r="B20" s="9" t="s">
        <v>38</v>
      </c>
      <c r="C20" s="10" t="s">
        <v>37</v>
      </c>
      <c r="D20" s="10"/>
      <c r="E20" s="10">
        <v>5</v>
      </c>
      <c r="F20" s="13">
        <v>0.5499999999999999</v>
      </c>
    </row>
    <row r="21" spans="1:6" ht="12.75">
      <c r="A21" s="8">
        <v>20</v>
      </c>
      <c r="B21" s="9" t="s">
        <v>39</v>
      </c>
      <c r="C21" s="10" t="s">
        <v>37</v>
      </c>
      <c r="D21" s="10"/>
      <c r="E21" s="10">
        <v>5</v>
      </c>
      <c r="F21" s="13">
        <v>0.5527777777777777</v>
      </c>
    </row>
    <row r="22" spans="1:6" ht="12.75">
      <c r="A22" s="8">
        <v>21</v>
      </c>
      <c r="B22" s="9" t="s">
        <v>40</v>
      </c>
      <c r="C22" s="10" t="s">
        <v>37</v>
      </c>
      <c r="D22" s="10"/>
      <c r="E22" s="10">
        <v>5</v>
      </c>
      <c r="F22" s="13">
        <v>0.5555555555555555</v>
      </c>
    </row>
    <row r="23" spans="1:6" ht="12.75">
      <c r="A23" s="8">
        <v>22</v>
      </c>
      <c r="B23" s="9"/>
      <c r="C23" s="10"/>
      <c r="D23" s="16" t="s">
        <v>41</v>
      </c>
      <c r="E23" s="17">
        <f>SUM(E2:E22)</f>
        <v>117</v>
      </c>
      <c r="F23" s="13">
        <v>0.5166666666666667</v>
      </c>
    </row>
    <row r="24" spans="1:5" ht="12.75">
      <c r="A24" s="8">
        <v>23</v>
      </c>
      <c r="B24" s="9"/>
      <c r="C24" s="10"/>
      <c r="D24" s="18" t="s">
        <v>42</v>
      </c>
      <c r="E24" s="19">
        <v>41</v>
      </c>
    </row>
    <row r="25" spans="1:5" ht="12.75">
      <c r="A25" s="8">
        <v>24</v>
      </c>
      <c r="B25" s="9"/>
      <c r="C25" s="10"/>
      <c r="D25" s="20"/>
      <c r="E25" s="21">
        <f>SUM(E23:E24)</f>
        <v>158</v>
      </c>
    </row>
    <row r="26" spans="1:5" ht="12.75">
      <c r="A26" s="8">
        <v>25</v>
      </c>
      <c r="B26" s="9"/>
      <c r="C26" s="10"/>
      <c r="D26" s="10"/>
      <c r="E26" s="10"/>
    </row>
    <row r="27" spans="1:5" ht="12.75">
      <c r="A27" s="8">
        <v>26</v>
      </c>
      <c r="B27" s="9"/>
      <c r="C27" s="10"/>
      <c r="D27" s="10"/>
      <c r="E27" s="10"/>
    </row>
    <row r="28" spans="1:5" ht="12.75">
      <c r="A28" s="8">
        <v>27</v>
      </c>
      <c r="B28" s="9"/>
      <c r="C28" s="10"/>
      <c r="D28" s="10"/>
      <c r="E28" s="10"/>
    </row>
    <row r="29" spans="1:5" ht="12.75">
      <c r="A29" s="8">
        <v>28</v>
      </c>
      <c r="B29" s="9"/>
      <c r="C29" s="10"/>
      <c r="D29" s="10"/>
      <c r="E29" s="10"/>
    </row>
    <row r="30" spans="1:5" ht="12.75">
      <c r="A30" s="8">
        <v>29</v>
      </c>
      <c r="B30" s="9"/>
      <c r="C30" s="10"/>
      <c r="D30" s="10"/>
      <c r="E30" s="10"/>
    </row>
    <row r="31" spans="1:5" ht="12.75">
      <c r="A31" s="8">
        <v>30</v>
      </c>
      <c r="B31" s="9"/>
      <c r="C31" s="10"/>
      <c r="D31" s="10"/>
      <c r="E31" s="10"/>
    </row>
    <row r="32" spans="1:5" ht="12.75">
      <c r="A32" s="8">
        <v>31</v>
      </c>
      <c r="B32" s="9"/>
      <c r="C32" s="10"/>
      <c r="D32" s="10"/>
      <c r="E32" s="10"/>
    </row>
    <row r="33" spans="1:5" ht="12.75">
      <c r="A33" s="8">
        <v>32</v>
      </c>
      <c r="B33" s="9"/>
      <c r="C33" s="10"/>
      <c r="D33" s="10"/>
      <c r="E33" s="10"/>
    </row>
    <row r="34" spans="1:5" ht="12.75">
      <c r="A34" s="8">
        <v>33</v>
      </c>
      <c r="B34" s="9"/>
      <c r="C34" s="10"/>
      <c r="D34" s="10"/>
      <c r="E34" s="10"/>
    </row>
    <row r="35" spans="1:5" ht="12.75">
      <c r="A35" s="8">
        <v>34</v>
      </c>
      <c r="B35" s="9"/>
      <c r="C35" s="10"/>
      <c r="D35" s="10"/>
      <c r="E35" s="10"/>
    </row>
    <row r="36" spans="1:5" ht="12.75">
      <c r="A36" s="8">
        <v>35</v>
      </c>
      <c r="B36" s="9"/>
      <c r="C36" s="10"/>
      <c r="D36" s="10"/>
      <c r="E36" s="10"/>
    </row>
    <row r="37" spans="1:5" ht="12.75">
      <c r="A37" s="8">
        <v>36</v>
      </c>
      <c r="B37" s="9"/>
      <c r="C37" s="10"/>
      <c r="D37" s="10"/>
      <c r="E37" s="10"/>
    </row>
    <row r="38" spans="1:5" ht="12.75">
      <c r="A38" s="8">
        <v>37</v>
      </c>
      <c r="B38" s="9"/>
      <c r="C38" s="10"/>
      <c r="D38" s="10"/>
      <c r="E38" s="10"/>
    </row>
    <row r="39" spans="1:5" ht="12.75">
      <c r="A39" s="8">
        <v>38</v>
      </c>
      <c r="B39" s="9"/>
      <c r="C39" s="10"/>
      <c r="D39" s="10"/>
      <c r="E39" s="10"/>
    </row>
    <row r="40" spans="1:5" ht="12.75">
      <c r="A40" s="8">
        <v>39</v>
      </c>
      <c r="B40" s="9"/>
      <c r="C40" s="10"/>
      <c r="D40" s="10"/>
      <c r="E40" s="10"/>
    </row>
    <row r="41" spans="1:5" ht="12.75">
      <c r="A41" s="8">
        <v>40</v>
      </c>
      <c r="B41" s="9"/>
      <c r="C41" s="10"/>
      <c r="D41" s="10"/>
      <c r="E41" s="10"/>
    </row>
    <row r="42" spans="1:5" ht="12.75">
      <c r="A42" s="8">
        <v>41</v>
      </c>
      <c r="B42" s="9"/>
      <c r="C42" s="10"/>
      <c r="D42" s="10"/>
      <c r="E42" s="10"/>
    </row>
    <row r="43" spans="1:5" ht="12.75">
      <c r="A43" s="8">
        <v>42</v>
      </c>
      <c r="B43" s="10"/>
      <c r="C43" s="10"/>
      <c r="D43" s="10"/>
      <c r="E43" s="10"/>
    </row>
    <row r="44" spans="1:5" ht="12.75">
      <c r="A44" s="8">
        <v>43</v>
      </c>
      <c r="B44" s="10"/>
      <c r="C44" s="10"/>
      <c r="D44" s="10"/>
      <c r="E44" s="10"/>
    </row>
    <row r="45" spans="1:5" ht="12.75">
      <c r="A45" s="8">
        <v>44</v>
      </c>
      <c r="B45" s="10"/>
      <c r="C45" s="10"/>
      <c r="D45" s="10"/>
      <c r="E45" s="10"/>
    </row>
    <row r="46" spans="1:5" ht="12.75">
      <c r="A46" s="8">
        <v>57</v>
      </c>
      <c r="B46" s="10"/>
      <c r="C46" s="10"/>
      <c r="D46" s="10"/>
      <c r="E46" s="10"/>
    </row>
    <row r="47" spans="1:5" ht="12.75">
      <c r="A47" s="8">
        <v>58</v>
      </c>
      <c r="B47" s="10"/>
      <c r="C47" s="10"/>
      <c r="D47" s="10"/>
      <c r="E47" s="10"/>
    </row>
    <row r="48" spans="1:5" ht="12.75">
      <c r="A48" s="8">
        <v>59</v>
      </c>
      <c r="B48" s="10"/>
      <c r="C48" s="10"/>
      <c r="D48" s="10"/>
      <c r="E48" s="10"/>
    </row>
    <row r="49" spans="1:5" ht="12.75">
      <c r="A49" s="8">
        <v>60</v>
      </c>
      <c r="B49" s="10"/>
      <c r="C49" s="10"/>
      <c r="D49" s="10"/>
      <c r="E49" s="10"/>
    </row>
    <row r="50" spans="1:5" ht="12.75">
      <c r="A50" s="8">
        <v>61</v>
      </c>
      <c r="B50" s="10"/>
      <c r="C50" s="10"/>
      <c r="D50" s="10"/>
      <c r="E50" s="10"/>
    </row>
    <row r="51" spans="1:5" ht="12.75">
      <c r="A51" s="8">
        <v>62</v>
      </c>
      <c r="B51" s="10"/>
      <c r="C51" s="10"/>
      <c r="D51" s="10"/>
      <c r="E51" s="10"/>
    </row>
    <row r="52" spans="1:5" ht="12.75">
      <c r="A52" s="8">
        <v>63</v>
      </c>
      <c r="B52" s="10"/>
      <c r="C52" s="10"/>
      <c r="D52" s="10"/>
      <c r="E52" s="10"/>
    </row>
    <row r="53" spans="1:5" ht="12.75">
      <c r="A53" s="8">
        <v>64</v>
      </c>
      <c r="B53" s="22"/>
      <c r="C53" s="22"/>
      <c r="D53" s="22"/>
      <c r="E53" s="22"/>
    </row>
    <row r="54" spans="1:5" ht="12.75">
      <c r="A54" s="8">
        <v>65</v>
      </c>
      <c r="B54" s="22"/>
      <c r="C54" s="22"/>
      <c r="D54" s="22"/>
      <c r="E54" s="22"/>
    </row>
    <row r="55" spans="1:5" ht="12.75">
      <c r="A55" s="8">
        <v>66</v>
      </c>
      <c r="B55" s="22"/>
      <c r="C55" s="22"/>
      <c r="D55" s="22"/>
      <c r="E55" s="22"/>
    </row>
    <row r="56" spans="1:5" ht="12.75">
      <c r="A56" s="8">
        <v>67</v>
      </c>
      <c r="B56" s="22"/>
      <c r="C56" s="22"/>
      <c r="D56" s="22"/>
      <c r="E56" s="22"/>
    </row>
    <row r="57" spans="1:5" ht="12.75">
      <c r="A57" s="8">
        <v>68</v>
      </c>
      <c r="B57" s="22"/>
      <c r="C57" s="22"/>
      <c r="D57" s="22"/>
      <c r="E57" s="22"/>
    </row>
    <row r="58" spans="1:5" ht="12.75">
      <c r="A58" s="8">
        <v>69</v>
      </c>
      <c r="B58" s="22"/>
      <c r="C58" s="22"/>
      <c r="D58" s="22"/>
      <c r="E58" s="22"/>
    </row>
    <row r="59" spans="1:5" ht="12.75">
      <c r="A59" s="8">
        <v>70</v>
      </c>
      <c r="B59" s="22"/>
      <c r="C59" s="22"/>
      <c r="D59" s="22"/>
      <c r="E59" s="22"/>
    </row>
    <row r="60" spans="1:5" ht="12.75">
      <c r="A60" s="8">
        <v>71</v>
      </c>
      <c r="B60" s="22"/>
      <c r="C60" s="22"/>
      <c r="D60" s="22"/>
      <c r="E60" s="22"/>
    </row>
    <row r="61" spans="1:5" ht="12.75">
      <c r="A61" s="8">
        <v>72</v>
      </c>
      <c r="B61" s="22"/>
      <c r="C61" s="22"/>
      <c r="D61" s="22"/>
      <c r="E61" s="22"/>
    </row>
    <row r="62" spans="1:5" ht="12.75">
      <c r="A62" s="8">
        <v>73</v>
      </c>
      <c r="B62" s="22"/>
      <c r="C62" s="22"/>
      <c r="D62" s="22"/>
      <c r="E62" s="22"/>
    </row>
    <row r="63" spans="1:5" ht="12.75">
      <c r="A63" s="8">
        <v>74</v>
      </c>
      <c r="B63" s="22"/>
      <c r="C63" s="22"/>
      <c r="D63" s="22"/>
      <c r="E63" s="22"/>
    </row>
    <row r="64" spans="1:5" ht="12.75">
      <c r="A64" s="8">
        <v>75</v>
      </c>
      <c r="B64" s="22"/>
      <c r="C64" s="22"/>
      <c r="D64" s="22"/>
      <c r="E64" s="22"/>
    </row>
    <row r="65" spans="1:5" ht="12.75">
      <c r="A65" s="8">
        <v>76</v>
      </c>
      <c r="B65" s="22"/>
      <c r="C65" s="22"/>
      <c r="D65" s="22"/>
      <c r="E65" s="22"/>
    </row>
    <row r="66" spans="1:5" ht="12.75">
      <c r="A66" s="8">
        <v>77</v>
      </c>
      <c r="B66" s="22"/>
      <c r="C66" s="22"/>
      <c r="D66" s="22"/>
      <c r="E66" s="22"/>
    </row>
    <row r="67" spans="1:5" ht="12.75">
      <c r="A67" s="8">
        <v>78</v>
      </c>
      <c r="B67" s="22"/>
      <c r="C67" s="22"/>
      <c r="D67" s="22"/>
      <c r="E67" s="22"/>
    </row>
    <row r="68" spans="1:5" ht="12.75">
      <c r="A68" s="8">
        <v>79</v>
      </c>
      <c r="B68" s="22"/>
      <c r="C68" s="22"/>
      <c r="D68" s="22"/>
      <c r="E68" s="22"/>
    </row>
    <row r="69" spans="1:5" ht="12.75">
      <c r="A69" s="8">
        <v>80</v>
      </c>
      <c r="B69" s="22"/>
      <c r="C69" s="22"/>
      <c r="D69" s="22"/>
      <c r="E69" s="22"/>
    </row>
    <row r="70" spans="1:5" ht="12.75">
      <c r="A70" s="8">
        <v>81</v>
      </c>
      <c r="B70" s="22"/>
      <c r="C70" s="22"/>
      <c r="D70" s="22"/>
      <c r="E70" s="22"/>
    </row>
    <row r="71" spans="1:5" ht="12.75">
      <c r="A71" s="8">
        <v>82</v>
      </c>
      <c r="B71" s="22"/>
      <c r="C71" s="22"/>
      <c r="D71" s="22"/>
      <c r="E71" s="22"/>
    </row>
    <row r="72" spans="1:5" ht="12.75">
      <c r="A72" s="8">
        <v>83</v>
      </c>
      <c r="B72" s="22"/>
      <c r="C72" s="22"/>
      <c r="D72" s="22"/>
      <c r="E72" s="22"/>
    </row>
    <row r="73" spans="1:5" ht="12.75">
      <c r="A73" s="8">
        <v>84</v>
      </c>
      <c r="B73" s="22"/>
      <c r="C73" s="22"/>
      <c r="D73" s="22"/>
      <c r="E73" s="22"/>
    </row>
    <row r="74" spans="1:5" ht="12.75">
      <c r="A74" s="8">
        <v>85</v>
      </c>
      <c r="B74" s="22"/>
      <c r="C74" s="22"/>
      <c r="D74" s="22"/>
      <c r="E74" s="22"/>
    </row>
    <row r="75" spans="1:5" ht="12.75">
      <c r="A75" s="8">
        <v>86</v>
      </c>
      <c r="B75" s="22"/>
      <c r="C75" s="22"/>
      <c r="D75" s="22"/>
      <c r="E75" s="22"/>
    </row>
    <row r="76" spans="1:5" ht="12.75">
      <c r="A76" s="8">
        <v>87</v>
      </c>
      <c r="B76" s="22"/>
      <c r="C76" s="22"/>
      <c r="D76" s="22"/>
      <c r="E76" s="22"/>
    </row>
    <row r="77" spans="1:5" ht="12.75">
      <c r="A77" s="8">
        <v>88</v>
      </c>
      <c r="B77" s="22"/>
      <c r="C77" s="22"/>
      <c r="D77" s="22"/>
      <c r="E77" s="22"/>
    </row>
    <row r="78" spans="1:5" ht="12.75">
      <c r="A78" s="8">
        <v>89</v>
      </c>
      <c r="B78" s="22"/>
      <c r="C78" s="22"/>
      <c r="D78" s="22"/>
      <c r="E78" s="22"/>
    </row>
    <row r="79" spans="1:5" ht="12.75">
      <c r="A79" s="8">
        <v>90</v>
      </c>
      <c r="B79" s="22"/>
      <c r="C79" s="22"/>
      <c r="D79" s="22"/>
      <c r="E79" s="22"/>
    </row>
    <row r="80" spans="1:5" ht="12.75">
      <c r="A80" s="8">
        <v>91</v>
      </c>
      <c r="B80" s="22"/>
      <c r="C80" s="22"/>
      <c r="D80" s="22"/>
      <c r="E80" s="22"/>
    </row>
    <row r="81" spans="1:5" ht="12.75">
      <c r="A81" s="8">
        <v>92</v>
      </c>
      <c r="B81" s="22"/>
      <c r="C81" s="22"/>
      <c r="D81" s="22"/>
      <c r="E81" s="22"/>
    </row>
    <row r="82" spans="1:5" ht="12.75">
      <c r="A82" s="8">
        <v>93</v>
      </c>
      <c r="B82" s="22"/>
      <c r="C82" s="22"/>
      <c r="D82" s="22"/>
      <c r="E82" s="22"/>
    </row>
    <row r="83" spans="1:5" ht="12.75">
      <c r="A83" s="8">
        <v>94</v>
      </c>
      <c r="B83" s="22"/>
      <c r="C83" s="22"/>
      <c r="D83" s="22"/>
      <c r="E83" s="22"/>
    </row>
    <row r="84" spans="1:5" ht="12.75">
      <c r="A84" s="8">
        <v>95</v>
      </c>
      <c r="B84" s="22"/>
      <c r="C84" s="22"/>
      <c r="D84" s="22"/>
      <c r="E84" s="22"/>
    </row>
    <row r="85" spans="1:5" ht="12.75">
      <c r="A85" s="8">
        <v>96</v>
      </c>
      <c r="B85" s="22"/>
      <c r="C85" s="22"/>
      <c r="D85" s="22"/>
      <c r="E85" s="22"/>
    </row>
    <row r="86" spans="1:5" ht="12.75">
      <c r="A86" s="8">
        <v>97</v>
      </c>
      <c r="B86" s="22"/>
      <c r="C86" s="22"/>
      <c r="D86" s="22"/>
      <c r="E86" s="22"/>
    </row>
    <row r="87" spans="1:5" ht="12.75">
      <c r="A87" s="8">
        <v>98</v>
      </c>
      <c r="B87" s="22"/>
      <c r="C87" s="22"/>
      <c r="D87" s="22"/>
      <c r="E87" s="22"/>
    </row>
    <row r="88" spans="1:5" ht="12.75">
      <c r="A88" s="8">
        <v>99</v>
      </c>
      <c r="B88" s="22"/>
      <c r="C88" s="22"/>
      <c r="D88" s="22"/>
      <c r="E88" s="22"/>
    </row>
    <row r="89" spans="1:5" ht="12.75">
      <c r="A89" s="8">
        <v>100</v>
      </c>
      <c r="B89" s="22"/>
      <c r="C89" s="22"/>
      <c r="D89" s="22"/>
      <c r="E89" s="22"/>
    </row>
    <row r="90" spans="1:5" ht="12.75">
      <c r="A90" s="8">
        <v>101</v>
      </c>
      <c r="B90" s="22"/>
      <c r="C90" s="22"/>
      <c r="D90" s="22"/>
      <c r="E90" s="22"/>
    </row>
    <row r="91" spans="1:5" ht="12.75">
      <c r="A91" s="8">
        <v>102</v>
      </c>
      <c r="B91" s="22"/>
      <c r="C91" s="22"/>
      <c r="D91" s="22"/>
      <c r="E91" s="22"/>
    </row>
    <row r="92" spans="1:5" ht="12.75">
      <c r="A92" s="8">
        <v>103</v>
      </c>
      <c r="B92" s="22"/>
      <c r="C92" s="22"/>
      <c r="D92" s="22"/>
      <c r="E92" s="22"/>
    </row>
    <row r="93" spans="1:5" ht="12.75">
      <c r="A93" s="8">
        <v>104</v>
      </c>
      <c r="B93" s="22"/>
      <c r="C93" s="22"/>
      <c r="D93" s="22"/>
      <c r="E93" s="22"/>
    </row>
    <row r="94" spans="1:5" ht="12.75">
      <c r="A94" s="8">
        <v>105</v>
      </c>
      <c r="B94" s="22"/>
      <c r="C94" s="22"/>
      <c r="D94" s="22"/>
      <c r="E94" s="22"/>
    </row>
    <row r="95" spans="1:5" ht="12.75">
      <c r="A95" s="8">
        <v>106</v>
      </c>
      <c r="B95" s="22"/>
      <c r="C95" s="22"/>
      <c r="D95" s="22"/>
      <c r="E95" s="22"/>
    </row>
    <row r="96" spans="1:5" ht="12.75">
      <c r="A96" s="8">
        <v>107</v>
      </c>
      <c r="B96" s="22"/>
      <c r="C96" s="22"/>
      <c r="D96" s="22"/>
      <c r="E96" s="22"/>
    </row>
    <row r="97" spans="1:5" ht="12.75">
      <c r="A97" s="8">
        <v>108</v>
      </c>
      <c r="B97" s="22"/>
      <c r="C97" s="22"/>
      <c r="D97" s="22"/>
      <c r="E97" s="22"/>
    </row>
    <row r="98" spans="1:5" ht="12.75">
      <c r="A98" s="8">
        <v>109</v>
      </c>
      <c r="B98" s="22"/>
      <c r="C98" s="22"/>
      <c r="D98" s="22"/>
      <c r="E98" s="22"/>
    </row>
    <row r="99" spans="1:5" ht="12.75">
      <c r="A99" s="8">
        <v>110</v>
      </c>
      <c r="B99" s="22"/>
      <c r="C99" s="22"/>
      <c r="D99" s="22"/>
      <c r="E99" s="22"/>
    </row>
    <row r="100" spans="1:5" ht="12.75">
      <c r="A100" s="8">
        <v>111</v>
      </c>
      <c r="B100" s="22"/>
      <c r="C100" s="22"/>
      <c r="D100" s="22"/>
      <c r="E100" s="22"/>
    </row>
    <row r="101" spans="1:5" ht="12.75">
      <c r="A101" s="8">
        <v>112</v>
      </c>
      <c r="B101" s="22"/>
      <c r="C101" s="22"/>
      <c r="D101" s="22"/>
      <c r="E101" s="22"/>
    </row>
  </sheetData>
  <sheetProtection selectLockedCells="1" selectUnlockedCells="1"/>
  <printOptions horizontalCentered="1" verticalCentered="1"/>
  <pageMargins left="0.19652777777777777" right="0.19652777777777777" top="0.07847222222222222" bottom="0.07847222222222222" header="0.5118055555555555" footer="0.5118055555555555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="83" zoomScaleNormal="83" zoomScalePageLayoutView="0" workbookViewId="0" topLeftCell="A22">
      <selection activeCell="A1" sqref="A1"/>
    </sheetView>
  </sheetViews>
  <sheetFormatPr defaultColWidth="11.57421875" defaultRowHeight="12.75"/>
  <cols>
    <col min="1" max="1" width="11.57421875" style="0" customWidth="1"/>
    <col min="2" max="2" width="6.8515625" style="0" customWidth="1"/>
    <col min="3" max="3" width="23.00390625" style="0" customWidth="1"/>
    <col min="4" max="4" width="26.00390625" style="0" customWidth="1"/>
    <col min="5" max="5" width="11.57421875" style="0" customWidth="1"/>
    <col min="6" max="6" width="5.8515625" style="0" customWidth="1"/>
    <col min="7" max="8" width="6.7109375" style="0" customWidth="1"/>
    <col min="9" max="15" width="6.8515625" style="0" customWidth="1"/>
    <col min="16" max="27" width="0" style="0" hidden="1" customWidth="1"/>
    <col min="28" max="28" width="7.7109375" style="0" customWidth="1"/>
    <col min="29" max="29" width="9.140625" style="0" customWidth="1"/>
    <col min="30" max="30" width="8.00390625" style="0" customWidth="1"/>
  </cols>
  <sheetData>
    <row r="1" spans="1:31" ht="58.5" customHeight="1">
      <c r="A1" s="175" t="s">
        <v>105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ht="36.75" customHeight="1"/>
    <row r="3" spans="1:31" ht="33.75">
      <c r="A3" s="176" t="s">
        <v>97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</row>
    <row r="4" spans="1:31" ht="12.75" customHeight="1">
      <c r="A4" s="170" t="s">
        <v>44</v>
      </c>
      <c r="B4" s="171" t="s">
        <v>0</v>
      </c>
      <c r="C4" s="171" t="s">
        <v>1</v>
      </c>
      <c r="D4" s="171" t="s">
        <v>2</v>
      </c>
      <c r="E4" s="172" t="s">
        <v>70</v>
      </c>
      <c r="F4" s="158" t="s">
        <v>46</v>
      </c>
      <c r="G4" s="158"/>
      <c r="H4" s="158" t="s">
        <v>47</v>
      </c>
      <c r="I4" s="158"/>
      <c r="J4" s="158" t="s">
        <v>48</v>
      </c>
      <c r="K4" s="158"/>
      <c r="L4" s="158" t="s">
        <v>49</v>
      </c>
      <c r="M4" s="158"/>
      <c r="N4" s="158" t="s">
        <v>50</v>
      </c>
      <c r="O4" s="158"/>
      <c r="P4" s="158" t="s">
        <v>51</v>
      </c>
      <c r="Q4" s="158"/>
      <c r="R4" s="158" t="s">
        <v>52</v>
      </c>
      <c r="S4" s="158"/>
      <c r="T4" s="158" t="s">
        <v>53</v>
      </c>
      <c r="U4" s="158"/>
      <c r="V4" s="158" t="s">
        <v>54</v>
      </c>
      <c r="W4" s="158"/>
      <c r="X4" s="158" t="s">
        <v>55</v>
      </c>
      <c r="Y4" s="158"/>
      <c r="Z4" s="28"/>
      <c r="AA4" s="28"/>
      <c r="AB4" s="159" t="s">
        <v>57</v>
      </c>
      <c r="AC4" s="159" t="s">
        <v>58</v>
      </c>
      <c r="AD4" s="159" t="s">
        <v>59</v>
      </c>
      <c r="AE4" s="159" t="s">
        <v>60</v>
      </c>
    </row>
    <row r="5" spans="1:31" ht="23.25" customHeight="1">
      <c r="A5" s="170"/>
      <c r="B5" s="171"/>
      <c r="C5" s="171"/>
      <c r="D5" s="171"/>
      <c r="E5" s="172"/>
      <c r="F5" s="28" t="s">
        <v>62</v>
      </c>
      <c r="G5" s="28" t="s">
        <v>63</v>
      </c>
      <c r="H5" s="28" t="s">
        <v>62</v>
      </c>
      <c r="I5" s="28" t="s">
        <v>63</v>
      </c>
      <c r="J5" s="28" t="s">
        <v>62</v>
      </c>
      <c r="K5" s="28" t="s">
        <v>63</v>
      </c>
      <c r="L5" s="28" t="s">
        <v>62</v>
      </c>
      <c r="M5" s="28" t="s">
        <v>63</v>
      </c>
      <c r="N5" s="28" t="s">
        <v>62</v>
      </c>
      <c r="O5" s="28" t="s">
        <v>63</v>
      </c>
      <c r="P5" s="28" t="s">
        <v>62</v>
      </c>
      <c r="Q5" s="28" t="s">
        <v>63</v>
      </c>
      <c r="R5" s="28" t="s">
        <v>62</v>
      </c>
      <c r="S5" s="28" t="s">
        <v>63</v>
      </c>
      <c r="T5" s="28" t="s">
        <v>62</v>
      </c>
      <c r="U5" s="28" t="s">
        <v>63</v>
      </c>
      <c r="V5" s="28" t="s">
        <v>62</v>
      </c>
      <c r="W5" s="28" t="s">
        <v>63</v>
      </c>
      <c r="X5" s="28" t="s">
        <v>62</v>
      </c>
      <c r="Y5" s="28" t="s">
        <v>63</v>
      </c>
      <c r="Z5" s="28"/>
      <c r="AA5" s="28"/>
      <c r="AB5" s="159"/>
      <c r="AC5" s="159"/>
      <c r="AD5" s="159"/>
      <c r="AE5" s="159"/>
    </row>
    <row r="6" spans="1:31" ht="12.75">
      <c r="A6" s="119">
        <v>1</v>
      </c>
      <c r="B6" s="83">
        <v>4</v>
      </c>
      <c r="C6" s="83" t="s">
        <v>90</v>
      </c>
      <c r="D6" s="83" t="s">
        <v>91</v>
      </c>
      <c r="E6" s="83">
        <v>1983</v>
      </c>
      <c r="F6" s="84">
        <v>1</v>
      </c>
      <c r="G6" s="84">
        <v>1</v>
      </c>
      <c r="H6" s="84">
        <v>1</v>
      </c>
      <c r="I6" s="84">
        <v>1</v>
      </c>
      <c r="J6" s="84">
        <v>1</v>
      </c>
      <c r="K6" s="84">
        <v>1</v>
      </c>
      <c r="L6" s="84">
        <v>1</v>
      </c>
      <c r="M6" s="84">
        <v>1</v>
      </c>
      <c r="N6" s="84">
        <v>1</v>
      </c>
      <c r="O6" s="84">
        <v>1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v>5</v>
      </c>
      <c r="AC6" s="83">
        <v>5</v>
      </c>
      <c r="AD6" s="83">
        <v>5</v>
      </c>
      <c r="AE6" s="120">
        <v>5</v>
      </c>
    </row>
    <row r="7" spans="1:31" ht="12.75">
      <c r="A7" s="48">
        <v>1</v>
      </c>
      <c r="B7" s="38">
        <v>6</v>
      </c>
      <c r="C7" s="38" t="s">
        <v>94</v>
      </c>
      <c r="D7" s="38" t="s">
        <v>95</v>
      </c>
      <c r="E7" s="38">
        <v>1978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39">
        <v>1</v>
      </c>
      <c r="L7" s="39">
        <v>1</v>
      </c>
      <c r="M7" s="39">
        <v>1</v>
      </c>
      <c r="N7" s="39">
        <v>1</v>
      </c>
      <c r="O7" s="39">
        <v>1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8">
        <v>5</v>
      </c>
      <c r="AC7" s="38">
        <v>5</v>
      </c>
      <c r="AD7" s="38">
        <v>5</v>
      </c>
      <c r="AE7" s="49">
        <v>5</v>
      </c>
    </row>
    <row r="8" spans="1:31" ht="12.75">
      <c r="A8" s="48">
        <v>3</v>
      </c>
      <c r="B8" s="38">
        <v>5</v>
      </c>
      <c r="C8" s="38" t="s">
        <v>92</v>
      </c>
      <c r="D8" s="38" t="s">
        <v>93</v>
      </c>
      <c r="E8" s="38">
        <v>1991</v>
      </c>
      <c r="F8" s="39">
        <v>1</v>
      </c>
      <c r="G8" s="39">
        <v>1</v>
      </c>
      <c r="H8" s="39">
        <v>1</v>
      </c>
      <c r="I8" s="39">
        <v>2</v>
      </c>
      <c r="J8" s="39">
        <v>1</v>
      </c>
      <c r="K8" s="39">
        <v>1</v>
      </c>
      <c r="L8" s="39">
        <v>1</v>
      </c>
      <c r="M8" s="39">
        <v>1</v>
      </c>
      <c r="N8" s="39">
        <v>1</v>
      </c>
      <c r="O8" s="39">
        <v>1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8">
        <v>5</v>
      </c>
      <c r="AC8" s="38">
        <v>6</v>
      </c>
      <c r="AD8" s="38">
        <v>5</v>
      </c>
      <c r="AE8" s="49">
        <v>5</v>
      </c>
    </row>
    <row r="9" spans="1:31" ht="12.75">
      <c r="A9" s="48">
        <v>4</v>
      </c>
      <c r="B9" s="38">
        <v>2</v>
      </c>
      <c r="C9" s="38" t="s">
        <v>88</v>
      </c>
      <c r="D9" s="38" t="s">
        <v>20</v>
      </c>
      <c r="E9" s="38">
        <v>1986</v>
      </c>
      <c r="F9" s="39">
        <v>1</v>
      </c>
      <c r="G9" s="39">
        <v>1</v>
      </c>
      <c r="H9" s="39">
        <v>3</v>
      </c>
      <c r="I9" s="39">
        <v>3</v>
      </c>
      <c r="J9" s="39">
        <v>1</v>
      </c>
      <c r="K9" s="39">
        <v>1</v>
      </c>
      <c r="L9" s="39">
        <v>1</v>
      </c>
      <c r="M9" s="39">
        <v>1</v>
      </c>
      <c r="N9" s="39">
        <v>1</v>
      </c>
      <c r="O9" s="3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8">
        <v>5</v>
      </c>
      <c r="AC9" s="38">
        <v>7</v>
      </c>
      <c r="AD9" s="38">
        <v>5</v>
      </c>
      <c r="AE9" s="49">
        <v>7</v>
      </c>
    </row>
    <row r="10" spans="1:31" ht="12.75">
      <c r="A10" s="48">
        <v>5</v>
      </c>
      <c r="B10" s="38">
        <v>3</v>
      </c>
      <c r="C10" s="38" t="s">
        <v>89</v>
      </c>
      <c r="D10" s="38" t="s">
        <v>13</v>
      </c>
      <c r="E10" s="38">
        <v>1979</v>
      </c>
      <c r="F10" s="39">
        <v>1</v>
      </c>
      <c r="G10" s="39">
        <v>1</v>
      </c>
      <c r="H10" s="39">
        <v>1</v>
      </c>
      <c r="I10" s="39"/>
      <c r="J10" s="39">
        <v>1</v>
      </c>
      <c r="K10" s="39">
        <v>1</v>
      </c>
      <c r="L10" s="39">
        <v>1</v>
      </c>
      <c r="M10" s="39">
        <v>1</v>
      </c>
      <c r="N10" s="39">
        <v>2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8">
        <v>3</v>
      </c>
      <c r="AC10" s="38">
        <v>3</v>
      </c>
      <c r="AD10" s="38">
        <v>5</v>
      </c>
      <c r="AE10" s="49">
        <v>6</v>
      </c>
    </row>
    <row r="11" spans="1:31" ht="12.75">
      <c r="A11" s="51">
        <v>6</v>
      </c>
      <c r="B11" s="52">
        <v>7</v>
      </c>
      <c r="C11" s="52" t="s">
        <v>96</v>
      </c>
      <c r="D11" s="52" t="s">
        <v>13</v>
      </c>
      <c r="E11" s="52">
        <v>1976</v>
      </c>
      <c r="F11" s="53"/>
      <c r="G11" s="53"/>
      <c r="H11" s="53">
        <v>2</v>
      </c>
      <c r="I11" s="53"/>
      <c r="J11" s="53">
        <v>1</v>
      </c>
      <c r="K11" s="53">
        <v>1</v>
      </c>
      <c r="L11" s="53">
        <v>1</v>
      </c>
      <c r="M11" s="53">
        <v>1</v>
      </c>
      <c r="N11" s="53">
        <v>1</v>
      </c>
      <c r="O11" s="53">
        <v>1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2">
        <v>3</v>
      </c>
      <c r="AC11" s="52">
        <v>3</v>
      </c>
      <c r="AD11" s="52">
        <v>4</v>
      </c>
      <c r="AE11" s="54">
        <v>5</v>
      </c>
    </row>
    <row r="12" spans="1:31" ht="12.75">
      <c r="A12" s="149">
        <v>7</v>
      </c>
      <c r="B12" s="83">
        <v>1</v>
      </c>
      <c r="C12" s="83" t="s">
        <v>87</v>
      </c>
      <c r="D12" s="83" t="s">
        <v>20</v>
      </c>
      <c r="E12" s="83">
        <v>1985</v>
      </c>
      <c r="F12" s="84">
        <v>2</v>
      </c>
      <c r="G12" s="84"/>
      <c r="H12" s="84">
        <v>2</v>
      </c>
      <c r="I12" s="84"/>
      <c r="J12" s="84"/>
      <c r="K12" s="84"/>
      <c r="L12" s="84">
        <v>2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v>0</v>
      </c>
      <c r="AC12" s="83">
        <v>0</v>
      </c>
      <c r="AD12" s="83">
        <v>3</v>
      </c>
      <c r="AE12" s="120">
        <v>6</v>
      </c>
    </row>
    <row r="13" spans="1:31" ht="12.75">
      <c r="A13" s="150"/>
      <c r="B13" s="71"/>
      <c r="C13" s="71"/>
      <c r="D13" s="71"/>
      <c r="E13" s="71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/>
      <c r="AC13" s="83"/>
      <c r="AD13" s="83"/>
      <c r="AE13" s="120"/>
    </row>
    <row r="14" spans="1:31" ht="12.75">
      <c r="A14" s="160" t="s">
        <v>97</v>
      </c>
      <c r="B14" s="160"/>
      <c r="C14" s="160"/>
      <c r="D14" s="5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ht="12.75">
      <c r="A15" s="161" t="s">
        <v>66</v>
      </c>
      <c r="B15" s="161"/>
      <c r="C15" s="161"/>
      <c r="D15" s="5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ht="12.75">
      <c r="A16" s="23"/>
      <c r="B16" s="24"/>
      <c r="C16" s="57"/>
      <c r="D16" s="1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ht="15.75">
      <c r="A17" s="59" t="s">
        <v>98</v>
      </c>
      <c r="B17" s="111"/>
      <c r="C17" s="111"/>
      <c r="D17" s="1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9" spans="1:31" ht="33.75">
      <c r="A19" s="154" t="s">
        <v>43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</row>
    <row r="20" spans="1:31" ht="12.75" customHeight="1">
      <c r="A20" s="155" t="s">
        <v>44</v>
      </c>
      <c r="B20" s="156" t="s">
        <v>0</v>
      </c>
      <c r="C20" s="156" t="s">
        <v>1</v>
      </c>
      <c r="D20" s="156" t="s">
        <v>2</v>
      </c>
      <c r="E20" s="157" t="s">
        <v>45</v>
      </c>
      <c r="F20" s="158" t="s">
        <v>46</v>
      </c>
      <c r="G20" s="158"/>
      <c r="H20" s="158" t="s">
        <v>47</v>
      </c>
      <c r="I20" s="158"/>
      <c r="J20" s="158" t="s">
        <v>48</v>
      </c>
      <c r="K20" s="158"/>
      <c r="L20" s="158" t="s">
        <v>49</v>
      </c>
      <c r="M20" s="158"/>
      <c r="N20" s="158" t="s">
        <v>50</v>
      </c>
      <c r="O20" s="158"/>
      <c r="P20" s="158" t="s">
        <v>51</v>
      </c>
      <c r="Q20" s="158"/>
      <c r="R20" s="158" t="s">
        <v>52</v>
      </c>
      <c r="S20" s="158"/>
      <c r="T20" s="158" t="s">
        <v>53</v>
      </c>
      <c r="U20" s="158"/>
      <c r="V20" s="158" t="s">
        <v>54</v>
      </c>
      <c r="W20" s="158"/>
      <c r="X20" s="158" t="s">
        <v>55</v>
      </c>
      <c r="Y20" s="158"/>
      <c r="Z20" s="158" t="s">
        <v>56</v>
      </c>
      <c r="AA20" s="158"/>
      <c r="AB20" s="159" t="s">
        <v>57</v>
      </c>
      <c r="AC20" s="159" t="s">
        <v>58</v>
      </c>
      <c r="AD20" s="159" t="s">
        <v>59</v>
      </c>
      <c r="AE20" s="159" t="s">
        <v>60</v>
      </c>
    </row>
    <row r="21" spans="1:31" ht="26.25" customHeight="1">
      <c r="A21" s="155"/>
      <c r="B21" s="156"/>
      <c r="C21" s="156"/>
      <c r="D21" s="156"/>
      <c r="E21" s="157"/>
      <c r="F21" s="28" t="s">
        <v>62</v>
      </c>
      <c r="G21" s="28" t="s">
        <v>63</v>
      </c>
      <c r="H21" s="28" t="s">
        <v>62</v>
      </c>
      <c r="I21" s="28" t="s">
        <v>63</v>
      </c>
      <c r="J21" s="28" t="s">
        <v>62</v>
      </c>
      <c r="K21" s="28" t="s">
        <v>63</v>
      </c>
      <c r="L21" s="28" t="s">
        <v>62</v>
      </c>
      <c r="M21" s="28" t="s">
        <v>63</v>
      </c>
      <c r="N21" s="28" t="s">
        <v>62</v>
      </c>
      <c r="O21" s="28" t="s">
        <v>63</v>
      </c>
      <c r="P21" s="28" t="s">
        <v>62</v>
      </c>
      <c r="Q21" s="28" t="s">
        <v>63</v>
      </c>
      <c r="R21" s="28" t="s">
        <v>62</v>
      </c>
      <c r="S21" s="28" t="s">
        <v>63</v>
      </c>
      <c r="T21" s="28" t="s">
        <v>62</v>
      </c>
      <c r="U21" s="28" t="s">
        <v>63</v>
      </c>
      <c r="V21" s="28" t="s">
        <v>62</v>
      </c>
      <c r="W21" s="28" t="s">
        <v>63</v>
      </c>
      <c r="X21" s="28" t="s">
        <v>62</v>
      </c>
      <c r="Y21" s="28" t="s">
        <v>63</v>
      </c>
      <c r="Z21" s="28" t="s">
        <v>62</v>
      </c>
      <c r="AA21" s="28" t="s">
        <v>63</v>
      </c>
      <c r="AB21" s="159"/>
      <c r="AC21" s="159"/>
      <c r="AD21" s="159"/>
      <c r="AE21" s="159"/>
    </row>
    <row r="22" spans="1:31" ht="16.5" customHeight="1">
      <c r="A22" s="32">
        <v>1</v>
      </c>
      <c r="B22" s="33">
        <v>6</v>
      </c>
      <c r="C22" s="33" t="s">
        <v>16</v>
      </c>
      <c r="D22" s="33" t="s">
        <v>17</v>
      </c>
      <c r="E22" s="33">
        <v>1989</v>
      </c>
      <c r="F22" s="34">
        <v>1</v>
      </c>
      <c r="G22" s="34">
        <v>1</v>
      </c>
      <c r="H22" s="34">
        <v>1</v>
      </c>
      <c r="I22" s="34">
        <v>1</v>
      </c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>
        <v>1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3">
        <v>5</v>
      </c>
      <c r="AC22" s="33">
        <v>5</v>
      </c>
      <c r="AD22" s="33">
        <v>5</v>
      </c>
      <c r="AE22" s="35">
        <v>5</v>
      </c>
    </row>
    <row r="23" spans="1:31" ht="12.75">
      <c r="A23" s="37">
        <v>1</v>
      </c>
      <c r="B23" s="38">
        <v>15</v>
      </c>
      <c r="C23" s="38" t="s">
        <v>30</v>
      </c>
      <c r="D23" s="38" t="s">
        <v>31</v>
      </c>
      <c r="E23" s="38">
        <v>1990</v>
      </c>
      <c r="F23" s="39">
        <v>1</v>
      </c>
      <c r="G23" s="39">
        <v>1</v>
      </c>
      <c r="H23" s="39">
        <v>1</v>
      </c>
      <c r="I23" s="39">
        <v>1</v>
      </c>
      <c r="J23" s="39">
        <v>1</v>
      </c>
      <c r="K23" s="39">
        <v>1</v>
      </c>
      <c r="L23" s="39">
        <v>1</v>
      </c>
      <c r="M23" s="39">
        <v>1</v>
      </c>
      <c r="N23" s="39">
        <v>1</v>
      </c>
      <c r="O23" s="39">
        <v>1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8">
        <v>5</v>
      </c>
      <c r="AC23" s="38">
        <v>5</v>
      </c>
      <c r="AD23" s="38">
        <v>5</v>
      </c>
      <c r="AE23" s="40">
        <v>5</v>
      </c>
    </row>
    <row r="24" spans="1:31" ht="12.75">
      <c r="A24" s="37">
        <v>3</v>
      </c>
      <c r="B24" s="38">
        <v>14</v>
      </c>
      <c r="C24" s="38" t="s">
        <v>28</v>
      </c>
      <c r="D24" s="38" t="s">
        <v>29</v>
      </c>
      <c r="E24" s="38">
        <v>1985</v>
      </c>
      <c r="F24" s="39">
        <v>1</v>
      </c>
      <c r="G24" s="39">
        <v>1</v>
      </c>
      <c r="H24" s="39">
        <v>1</v>
      </c>
      <c r="I24" s="39">
        <v>1</v>
      </c>
      <c r="J24" s="39">
        <v>1</v>
      </c>
      <c r="K24" s="39">
        <v>1</v>
      </c>
      <c r="L24" s="39">
        <v>1</v>
      </c>
      <c r="M24" s="39">
        <v>1</v>
      </c>
      <c r="N24" s="39">
        <v>1</v>
      </c>
      <c r="O24" s="39">
        <v>2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8">
        <v>5</v>
      </c>
      <c r="AC24" s="38">
        <v>6</v>
      </c>
      <c r="AD24" s="38">
        <v>5</v>
      </c>
      <c r="AE24" s="40">
        <v>5</v>
      </c>
    </row>
    <row r="25" spans="1:31" ht="12.75">
      <c r="A25" s="37">
        <v>4</v>
      </c>
      <c r="B25" s="38">
        <v>17</v>
      </c>
      <c r="C25" s="38" t="s">
        <v>34</v>
      </c>
      <c r="D25" s="38" t="s">
        <v>35</v>
      </c>
      <c r="E25" s="38">
        <v>1989</v>
      </c>
      <c r="F25" s="39">
        <v>1</v>
      </c>
      <c r="G25" s="39">
        <v>1</v>
      </c>
      <c r="H25" s="39">
        <v>1</v>
      </c>
      <c r="I25" s="39">
        <v>1</v>
      </c>
      <c r="J25" s="39">
        <v>2</v>
      </c>
      <c r="K25" s="39">
        <v>2</v>
      </c>
      <c r="L25" s="39">
        <v>1</v>
      </c>
      <c r="M25" s="39">
        <v>1</v>
      </c>
      <c r="N25" s="39">
        <v>1</v>
      </c>
      <c r="O25" s="39">
        <v>1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8">
        <v>5</v>
      </c>
      <c r="AC25" s="38">
        <v>6</v>
      </c>
      <c r="AD25" s="38">
        <v>5</v>
      </c>
      <c r="AE25" s="40">
        <v>6</v>
      </c>
    </row>
    <row r="26" spans="1:31" ht="12.75">
      <c r="A26" s="37">
        <v>4</v>
      </c>
      <c r="B26" s="38">
        <v>19</v>
      </c>
      <c r="C26" s="38" t="s">
        <v>38</v>
      </c>
      <c r="D26" s="38" t="s">
        <v>37</v>
      </c>
      <c r="E26" s="38">
        <v>0</v>
      </c>
      <c r="F26" s="39">
        <v>1</v>
      </c>
      <c r="G26" s="39">
        <v>1</v>
      </c>
      <c r="H26" s="39">
        <v>2</v>
      </c>
      <c r="I26" s="39">
        <v>2</v>
      </c>
      <c r="J26" s="39">
        <v>1</v>
      </c>
      <c r="K26" s="39">
        <v>1</v>
      </c>
      <c r="L26" s="39">
        <v>1</v>
      </c>
      <c r="M26" s="39">
        <v>1</v>
      </c>
      <c r="N26" s="39">
        <v>1</v>
      </c>
      <c r="O26" s="39">
        <v>1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8">
        <v>5</v>
      </c>
      <c r="AC26" s="38">
        <v>6</v>
      </c>
      <c r="AD26" s="38">
        <v>5</v>
      </c>
      <c r="AE26" s="40">
        <v>6</v>
      </c>
    </row>
    <row r="27" spans="1:31" ht="12.75">
      <c r="A27" s="37">
        <v>6</v>
      </c>
      <c r="B27" s="38">
        <v>11</v>
      </c>
      <c r="C27" s="38" t="s">
        <v>24</v>
      </c>
      <c r="D27" s="38" t="s">
        <v>25</v>
      </c>
      <c r="E27" s="38">
        <v>1974</v>
      </c>
      <c r="F27" s="39">
        <v>1</v>
      </c>
      <c r="G27" s="39">
        <v>1</v>
      </c>
      <c r="H27" s="39">
        <v>2</v>
      </c>
      <c r="I27" s="39">
        <v>2</v>
      </c>
      <c r="J27" s="39">
        <v>2</v>
      </c>
      <c r="K27" s="39"/>
      <c r="L27" s="39">
        <v>1</v>
      </c>
      <c r="M27" s="39">
        <v>1</v>
      </c>
      <c r="N27" s="39">
        <v>1</v>
      </c>
      <c r="O27" s="39">
        <v>1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8">
        <v>4</v>
      </c>
      <c r="AC27" s="38">
        <v>5</v>
      </c>
      <c r="AD27" s="38">
        <v>5</v>
      </c>
      <c r="AE27" s="40">
        <v>7</v>
      </c>
    </row>
    <row r="28" spans="1:31" ht="12.75">
      <c r="A28" s="37">
        <v>7</v>
      </c>
      <c r="B28" s="38">
        <v>7</v>
      </c>
      <c r="C28" s="38" t="s">
        <v>18</v>
      </c>
      <c r="D28" s="38" t="s">
        <v>13</v>
      </c>
      <c r="E28" s="38">
        <v>1973</v>
      </c>
      <c r="F28" s="39">
        <v>1</v>
      </c>
      <c r="G28" s="39">
        <v>1</v>
      </c>
      <c r="H28" s="39">
        <v>1</v>
      </c>
      <c r="I28" s="39">
        <v>1</v>
      </c>
      <c r="J28" s="39"/>
      <c r="K28" s="39"/>
      <c r="L28" s="39">
        <v>1</v>
      </c>
      <c r="M28" s="39">
        <v>1</v>
      </c>
      <c r="N28" s="39">
        <v>2</v>
      </c>
      <c r="O28" s="39">
        <v>2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8">
        <v>4</v>
      </c>
      <c r="AC28" s="38">
        <v>5</v>
      </c>
      <c r="AD28" s="38">
        <v>4</v>
      </c>
      <c r="AE28" s="40">
        <v>5</v>
      </c>
    </row>
    <row r="29" spans="1:31" ht="12.75">
      <c r="A29" s="37">
        <v>8</v>
      </c>
      <c r="B29" s="38">
        <v>5</v>
      </c>
      <c r="C29" s="38" t="s">
        <v>14</v>
      </c>
      <c r="D29" s="38" t="s">
        <v>15</v>
      </c>
      <c r="E29" s="38">
        <v>1999</v>
      </c>
      <c r="F29" s="39">
        <v>2</v>
      </c>
      <c r="G29" s="39">
        <v>2</v>
      </c>
      <c r="H29" s="39">
        <v>1</v>
      </c>
      <c r="I29" s="39">
        <v>1</v>
      </c>
      <c r="J29" s="39">
        <v>1</v>
      </c>
      <c r="K29" s="39"/>
      <c r="L29" s="39">
        <v>1</v>
      </c>
      <c r="M29" s="39">
        <v>1</v>
      </c>
      <c r="N29" s="39">
        <v>1</v>
      </c>
      <c r="O29" s="39">
        <v>2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8">
        <v>4</v>
      </c>
      <c r="AC29" s="38">
        <v>6</v>
      </c>
      <c r="AD29" s="38">
        <v>5</v>
      </c>
      <c r="AE29" s="40">
        <v>6</v>
      </c>
    </row>
    <row r="30" spans="1:31" ht="13.5" customHeight="1">
      <c r="A30" s="43">
        <v>9</v>
      </c>
      <c r="B30" s="44">
        <v>2</v>
      </c>
      <c r="C30" s="44" t="s">
        <v>8</v>
      </c>
      <c r="D30" s="44" t="s">
        <v>9</v>
      </c>
      <c r="E30" s="44">
        <v>1988</v>
      </c>
      <c r="F30" s="45">
        <v>3</v>
      </c>
      <c r="G30" s="45">
        <v>3</v>
      </c>
      <c r="H30" s="45">
        <v>1</v>
      </c>
      <c r="I30" s="45">
        <v>1</v>
      </c>
      <c r="J30" s="45">
        <v>1</v>
      </c>
      <c r="K30" s="45"/>
      <c r="L30" s="45">
        <v>1</v>
      </c>
      <c r="M30" s="45">
        <v>1</v>
      </c>
      <c r="N30" s="45">
        <v>1</v>
      </c>
      <c r="O30" s="45">
        <v>1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4">
        <v>4</v>
      </c>
      <c r="AC30" s="44">
        <v>6</v>
      </c>
      <c r="AD30" s="44">
        <v>5</v>
      </c>
      <c r="AE30" s="46">
        <v>7</v>
      </c>
    </row>
    <row r="31" spans="1:31" ht="12.75">
      <c r="A31" s="48">
        <v>10</v>
      </c>
      <c r="B31" s="38">
        <v>18</v>
      </c>
      <c r="C31" s="38" t="s">
        <v>36</v>
      </c>
      <c r="D31" s="38" t="s">
        <v>37</v>
      </c>
      <c r="E31" s="38">
        <v>0</v>
      </c>
      <c r="F31" s="39">
        <v>1</v>
      </c>
      <c r="G31" s="39">
        <v>1</v>
      </c>
      <c r="H31" s="39">
        <v>2</v>
      </c>
      <c r="I31" s="39">
        <v>2</v>
      </c>
      <c r="J31" s="39"/>
      <c r="K31" s="39"/>
      <c r="L31" s="39">
        <v>1</v>
      </c>
      <c r="M31" s="39">
        <v>2</v>
      </c>
      <c r="N31" s="39">
        <v>1</v>
      </c>
      <c r="O31" s="39">
        <v>1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8">
        <v>4</v>
      </c>
      <c r="AC31" s="38">
        <v>6</v>
      </c>
      <c r="AD31" s="38">
        <v>4</v>
      </c>
      <c r="AE31" s="49">
        <v>5</v>
      </c>
    </row>
    <row r="32" spans="1:31" ht="12.75">
      <c r="A32" s="48">
        <v>11</v>
      </c>
      <c r="B32" s="38">
        <v>9</v>
      </c>
      <c r="C32" s="38" t="s">
        <v>21</v>
      </c>
      <c r="D32" s="38" t="s">
        <v>22</v>
      </c>
      <c r="E32" s="38">
        <v>1978</v>
      </c>
      <c r="F32" s="39">
        <v>2</v>
      </c>
      <c r="G32" s="39">
        <v>2</v>
      </c>
      <c r="H32" s="39">
        <v>2</v>
      </c>
      <c r="I32" s="39">
        <v>3</v>
      </c>
      <c r="J32" s="39">
        <v>1</v>
      </c>
      <c r="K32" s="39"/>
      <c r="L32" s="39">
        <v>1</v>
      </c>
      <c r="M32" s="39">
        <v>1</v>
      </c>
      <c r="N32" s="39">
        <v>1</v>
      </c>
      <c r="O32" s="39">
        <v>1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8">
        <v>4</v>
      </c>
      <c r="AC32" s="38">
        <v>7</v>
      </c>
      <c r="AD32" s="38">
        <v>5</v>
      </c>
      <c r="AE32" s="49">
        <v>7</v>
      </c>
    </row>
    <row r="33" spans="1:31" ht="12.75">
      <c r="A33" s="48">
        <v>12</v>
      </c>
      <c r="B33" s="38">
        <v>13</v>
      </c>
      <c r="C33" s="38" t="s">
        <v>27</v>
      </c>
      <c r="D33" s="38">
        <v>1984</v>
      </c>
      <c r="E33" s="38">
        <v>1987</v>
      </c>
      <c r="F33" s="39">
        <v>1</v>
      </c>
      <c r="G33" s="39">
        <v>1</v>
      </c>
      <c r="H33" s="39">
        <v>2</v>
      </c>
      <c r="I33" s="39">
        <v>4</v>
      </c>
      <c r="J33" s="39">
        <v>1</v>
      </c>
      <c r="K33" s="39"/>
      <c r="L33" s="39">
        <v>1</v>
      </c>
      <c r="M33" s="39">
        <v>2</v>
      </c>
      <c r="N33" s="39">
        <v>1</v>
      </c>
      <c r="O33" s="39">
        <v>1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8">
        <v>4</v>
      </c>
      <c r="AC33" s="38">
        <v>8</v>
      </c>
      <c r="AD33" s="38">
        <v>5</v>
      </c>
      <c r="AE33" s="49">
        <v>6</v>
      </c>
    </row>
    <row r="34" spans="1:31" ht="12.75">
      <c r="A34" s="48">
        <v>13</v>
      </c>
      <c r="B34" s="38">
        <v>16</v>
      </c>
      <c r="C34" s="38" t="s">
        <v>32</v>
      </c>
      <c r="D34" s="38" t="s">
        <v>33</v>
      </c>
      <c r="E34" s="38">
        <v>1992</v>
      </c>
      <c r="F34" s="39">
        <v>2</v>
      </c>
      <c r="G34" s="39">
        <v>2</v>
      </c>
      <c r="H34" s="39">
        <v>1</v>
      </c>
      <c r="I34" s="39">
        <v>1</v>
      </c>
      <c r="J34" s="39">
        <v>3</v>
      </c>
      <c r="K34" s="39"/>
      <c r="L34" s="39">
        <v>1</v>
      </c>
      <c r="M34" s="39">
        <v>1</v>
      </c>
      <c r="N34" s="39">
        <v>1</v>
      </c>
      <c r="O34" s="39">
        <v>4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8">
        <v>4</v>
      </c>
      <c r="AC34" s="38">
        <v>8</v>
      </c>
      <c r="AD34" s="38">
        <v>5</v>
      </c>
      <c r="AE34" s="49">
        <v>8</v>
      </c>
    </row>
    <row r="35" spans="1:31" ht="12.75">
      <c r="A35" s="48">
        <v>14</v>
      </c>
      <c r="B35" s="38">
        <v>20</v>
      </c>
      <c r="C35" s="38" t="s">
        <v>39</v>
      </c>
      <c r="D35" s="38" t="s">
        <v>37</v>
      </c>
      <c r="E35" s="38">
        <v>0</v>
      </c>
      <c r="F35" s="39">
        <v>1</v>
      </c>
      <c r="G35" s="39">
        <v>1</v>
      </c>
      <c r="H35" s="39">
        <v>1</v>
      </c>
      <c r="I35" s="39">
        <v>1</v>
      </c>
      <c r="J35" s="39"/>
      <c r="K35" s="39"/>
      <c r="L35" s="39">
        <v>1</v>
      </c>
      <c r="M35" s="39">
        <v>1</v>
      </c>
      <c r="N35" s="39">
        <v>1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8">
        <v>3</v>
      </c>
      <c r="AC35" s="38">
        <v>3</v>
      </c>
      <c r="AD35" s="38">
        <v>4</v>
      </c>
      <c r="AE35" s="49">
        <v>4</v>
      </c>
    </row>
    <row r="36" spans="1:31" ht="12.75">
      <c r="A36" s="48">
        <v>15</v>
      </c>
      <c r="B36" s="38">
        <v>4</v>
      </c>
      <c r="C36" s="38" t="s">
        <v>12</v>
      </c>
      <c r="D36" s="38" t="s">
        <v>13</v>
      </c>
      <c r="E36" s="38">
        <v>1974</v>
      </c>
      <c r="F36" s="39">
        <v>1</v>
      </c>
      <c r="G36" s="39">
        <v>1</v>
      </c>
      <c r="H36" s="39">
        <v>1</v>
      </c>
      <c r="I36" s="39">
        <v>1</v>
      </c>
      <c r="J36" s="39"/>
      <c r="K36" s="39"/>
      <c r="L36" s="39"/>
      <c r="M36" s="39"/>
      <c r="N36" s="39">
        <v>1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8">
        <v>2</v>
      </c>
      <c r="AC36" s="38">
        <v>2</v>
      </c>
      <c r="AD36" s="38">
        <v>3</v>
      </c>
      <c r="AE36" s="49">
        <v>3</v>
      </c>
    </row>
    <row r="37" spans="1:31" ht="12.75">
      <c r="A37" s="48">
        <v>16</v>
      </c>
      <c r="B37" s="38">
        <v>12</v>
      </c>
      <c r="C37" s="38" t="s">
        <v>26</v>
      </c>
      <c r="D37" s="38" t="s">
        <v>25</v>
      </c>
      <c r="E37" s="38">
        <v>1987</v>
      </c>
      <c r="F37" s="39">
        <v>1</v>
      </c>
      <c r="G37" s="39">
        <v>1</v>
      </c>
      <c r="H37" s="39">
        <v>3</v>
      </c>
      <c r="I37" s="39"/>
      <c r="J37" s="39">
        <v>2</v>
      </c>
      <c r="K37" s="39"/>
      <c r="L37" s="39">
        <v>3</v>
      </c>
      <c r="M37" s="39">
        <v>3</v>
      </c>
      <c r="N37" s="39">
        <v>2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8">
        <v>2</v>
      </c>
      <c r="AC37" s="38">
        <v>4</v>
      </c>
      <c r="AD37" s="38">
        <v>5</v>
      </c>
      <c r="AE37" s="49">
        <v>11</v>
      </c>
    </row>
    <row r="38" spans="1:31" ht="12.75">
      <c r="A38" s="48">
        <v>17</v>
      </c>
      <c r="B38" s="38">
        <v>10</v>
      </c>
      <c r="C38" s="38" t="s">
        <v>23</v>
      </c>
      <c r="D38" s="38" t="s">
        <v>22</v>
      </c>
      <c r="E38" s="38">
        <v>1992</v>
      </c>
      <c r="F38" s="39"/>
      <c r="G38" s="39"/>
      <c r="H38" s="39">
        <v>3</v>
      </c>
      <c r="I38" s="39"/>
      <c r="J38" s="39">
        <v>1</v>
      </c>
      <c r="K38" s="39"/>
      <c r="L38" s="39">
        <v>1</v>
      </c>
      <c r="M38" s="39">
        <v>2</v>
      </c>
      <c r="N38" s="39">
        <v>1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8">
        <v>1</v>
      </c>
      <c r="AC38" s="38">
        <v>2</v>
      </c>
      <c r="AD38" s="38">
        <v>4</v>
      </c>
      <c r="AE38" s="49">
        <v>6</v>
      </c>
    </row>
    <row r="39" spans="1:31" ht="12.75">
      <c r="A39" s="48">
        <v>1</v>
      </c>
      <c r="B39" s="38">
        <v>3</v>
      </c>
      <c r="C39" s="38" t="s">
        <v>10</v>
      </c>
      <c r="D39" s="38" t="s">
        <v>11</v>
      </c>
      <c r="E39" s="38">
        <v>1993</v>
      </c>
      <c r="F39" s="39">
        <v>2</v>
      </c>
      <c r="G39" s="39">
        <v>2</v>
      </c>
      <c r="H39" s="39"/>
      <c r="I39" s="39"/>
      <c r="J39" s="39"/>
      <c r="K39" s="39"/>
      <c r="L39" s="39"/>
      <c r="M39" s="39"/>
      <c r="N39" s="39">
        <v>1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8">
        <v>1</v>
      </c>
      <c r="AC39" s="38">
        <v>2</v>
      </c>
      <c r="AD39" s="38">
        <v>2</v>
      </c>
      <c r="AE39" s="49">
        <v>3</v>
      </c>
    </row>
    <row r="40" spans="1:31" ht="12.75">
      <c r="A40" s="48">
        <v>19</v>
      </c>
      <c r="B40" s="38">
        <v>1</v>
      </c>
      <c r="C40" s="38" t="s">
        <v>6</v>
      </c>
      <c r="D40" s="38" t="s">
        <v>7</v>
      </c>
      <c r="E40" s="38">
        <v>1995</v>
      </c>
      <c r="F40" s="39"/>
      <c r="G40" s="39"/>
      <c r="H40" s="39">
        <v>3</v>
      </c>
      <c r="I40" s="39">
        <v>3</v>
      </c>
      <c r="J40" s="39"/>
      <c r="K40" s="39"/>
      <c r="L40" s="39">
        <v>4</v>
      </c>
      <c r="M40" s="39"/>
      <c r="N40" s="39">
        <v>3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8">
        <v>1</v>
      </c>
      <c r="AC40" s="38">
        <v>3</v>
      </c>
      <c r="AD40" s="38">
        <v>3</v>
      </c>
      <c r="AE40" s="49">
        <v>10</v>
      </c>
    </row>
    <row r="41" spans="1:31" ht="12.75">
      <c r="A41" s="48">
        <v>20</v>
      </c>
      <c r="B41" s="38">
        <v>8</v>
      </c>
      <c r="C41" s="38" t="s">
        <v>19</v>
      </c>
      <c r="D41" s="38" t="s">
        <v>20</v>
      </c>
      <c r="E41" s="38">
        <v>1984</v>
      </c>
      <c r="F41" s="39">
        <v>1</v>
      </c>
      <c r="G41" s="39">
        <v>3</v>
      </c>
      <c r="H41" s="39"/>
      <c r="I41" s="39"/>
      <c r="J41" s="39"/>
      <c r="K41" s="39"/>
      <c r="L41" s="39"/>
      <c r="M41" s="39"/>
      <c r="N41" s="39">
        <v>1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8">
        <v>1</v>
      </c>
      <c r="AC41" s="38">
        <v>3</v>
      </c>
      <c r="AD41" s="38">
        <v>2</v>
      </c>
      <c r="AE41" s="49">
        <v>2</v>
      </c>
    </row>
    <row r="42" spans="1:31" ht="12.75">
      <c r="A42" s="51">
        <v>21</v>
      </c>
      <c r="B42" s="52">
        <v>21</v>
      </c>
      <c r="C42" s="52" t="s">
        <v>40</v>
      </c>
      <c r="D42" s="52" t="s">
        <v>37</v>
      </c>
      <c r="E42" s="52">
        <v>0</v>
      </c>
      <c r="F42" s="53">
        <v>1</v>
      </c>
      <c r="G42" s="53"/>
      <c r="H42" s="53">
        <v>3</v>
      </c>
      <c r="I42" s="53"/>
      <c r="J42" s="53">
        <v>1</v>
      </c>
      <c r="K42" s="53"/>
      <c r="L42" s="53">
        <v>1</v>
      </c>
      <c r="M42" s="53"/>
      <c r="N42" s="53">
        <v>1</v>
      </c>
      <c r="O42" s="53">
        <v>4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2">
        <v>1</v>
      </c>
      <c r="AC42" s="52">
        <v>4</v>
      </c>
      <c r="AD42" s="52">
        <v>5</v>
      </c>
      <c r="AE42" s="54">
        <v>7</v>
      </c>
    </row>
    <row r="44" spans="1:3" ht="12.75">
      <c r="A44" s="160" t="s">
        <v>106</v>
      </c>
      <c r="B44" s="160"/>
      <c r="C44" s="160"/>
    </row>
    <row r="45" spans="1:3" ht="12.75">
      <c r="A45" s="161" t="s">
        <v>107</v>
      </c>
      <c r="B45" s="161"/>
      <c r="C45" s="161"/>
    </row>
    <row r="46" spans="1:3" ht="12.75">
      <c r="A46" s="23"/>
      <c r="B46" s="24"/>
      <c r="C46" s="57"/>
    </row>
    <row r="47" spans="1:3" ht="15.75">
      <c r="A47" s="59" t="s">
        <v>98</v>
      </c>
      <c r="B47" s="111"/>
      <c r="C47" s="111"/>
    </row>
  </sheetData>
  <sheetProtection selectLockedCells="1" selectUnlockedCells="1"/>
  <mergeCells count="46">
    <mergeCell ref="A44:C44"/>
    <mergeCell ref="A45:C45"/>
    <mergeCell ref="X20:Y20"/>
    <mergeCell ref="Z20:AA20"/>
    <mergeCell ref="AB20:AB21"/>
    <mergeCell ref="AC20:AC21"/>
    <mergeCell ref="AD20:AD21"/>
    <mergeCell ref="AE20:AE21"/>
    <mergeCell ref="L20:M20"/>
    <mergeCell ref="N20:O20"/>
    <mergeCell ref="P20:Q20"/>
    <mergeCell ref="R20:S20"/>
    <mergeCell ref="T20:U20"/>
    <mergeCell ref="V20:W20"/>
    <mergeCell ref="A15:C15"/>
    <mergeCell ref="A19:AE19"/>
    <mergeCell ref="A20:A21"/>
    <mergeCell ref="B20:B21"/>
    <mergeCell ref="C20:C21"/>
    <mergeCell ref="D20:D21"/>
    <mergeCell ref="E20:E21"/>
    <mergeCell ref="F20:G20"/>
    <mergeCell ref="H20:I20"/>
    <mergeCell ref="J20:K20"/>
    <mergeCell ref="X4:Y4"/>
    <mergeCell ref="AB4:AB5"/>
    <mergeCell ref="AC4:AC5"/>
    <mergeCell ref="AD4:AD5"/>
    <mergeCell ref="AE4:AE5"/>
    <mergeCell ref="A14:C14"/>
    <mergeCell ref="L4:M4"/>
    <mergeCell ref="N4:O4"/>
    <mergeCell ref="P4:Q4"/>
    <mergeCell ref="R4:S4"/>
    <mergeCell ref="T4:U4"/>
    <mergeCell ref="V4:W4"/>
    <mergeCell ref="A1:AE1"/>
    <mergeCell ref="A3:AE3"/>
    <mergeCell ref="A4:A5"/>
    <mergeCell ref="B4:B5"/>
    <mergeCell ref="C4:C5"/>
    <mergeCell ref="D4:D5"/>
    <mergeCell ref="E4:E5"/>
    <mergeCell ref="F4:G4"/>
    <mergeCell ref="H4:I4"/>
    <mergeCell ref="J4:K4"/>
  </mergeCells>
  <conditionalFormatting sqref="F6:AA13 F22:AA42">
    <cfRule type="cellIs" priority="1" dxfId="0" operator="greaterThan" stopIfTrue="1">
      <formula>0</formula>
    </cfRule>
  </conditionalFormatting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83" zoomScaleNormal="83" zoomScalePageLayoutView="0" workbookViewId="0" topLeftCell="D21">
      <selection activeCell="X1" sqref="X1"/>
    </sheetView>
  </sheetViews>
  <sheetFormatPr defaultColWidth="11.57421875" defaultRowHeight="12.75"/>
  <cols>
    <col min="1" max="1" width="9.57421875" style="0" customWidth="1"/>
    <col min="2" max="2" width="7.00390625" style="0" customWidth="1"/>
    <col min="3" max="3" width="19.57421875" style="0" customWidth="1"/>
    <col min="4" max="4" width="23.140625" style="0" customWidth="1"/>
    <col min="5" max="5" width="8.00390625" style="0" customWidth="1"/>
    <col min="6" max="6" width="6.421875" style="0" customWidth="1"/>
    <col min="7" max="7" width="5.7109375" style="0" customWidth="1"/>
    <col min="8" max="8" width="6.57421875" style="0" customWidth="1"/>
    <col min="9" max="9" width="7.00390625" style="0" customWidth="1"/>
    <col min="10" max="10" width="5.28125" style="0" customWidth="1"/>
    <col min="11" max="11" width="6.140625" style="0" customWidth="1"/>
    <col min="12" max="12" width="6.00390625" style="0" customWidth="1"/>
    <col min="13" max="13" width="5.57421875" style="0" customWidth="1"/>
    <col min="14" max="14" width="5.8515625" style="0" customWidth="1"/>
    <col min="15" max="15" width="6.00390625" style="0" customWidth="1"/>
    <col min="16" max="16" width="7.00390625" style="0" customWidth="1"/>
    <col min="17" max="17" width="9.7109375" style="0" customWidth="1"/>
    <col min="18" max="18" width="7.00390625" style="0" customWidth="1"/>
    <col min="19" max="19" width="9.28125" style="0" customWidth="1"/>
    <col min="20" max="20" width="7.57421875" style="0" customWidth="1"/>
    <col min="21" max="21" width="9.8515625" style="0" customWidth="1"/>
    <col min="22" max="22" width="8.421875" style="0" customWidth="1"/>
  </cols>
  <sheetData>
    <row r="1" spans="1:19" ht="85.5" customHeight="1">
      <c r="A1" s="177" t="s">
        <v>108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ht="38.2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3" ht="35.25">
      <c r="A3" s="164" t="s">
        <v>101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73" t="s">
        <v>81</v>
      </c>
      <c r="U3" s="173"/>
      <c r="V3" s="173"/>
      <c r="W3" s="173"/>
    </row>
    <row r="4" spans="1:23" ht="12.75" customHeight="1">
      <c r="A4" s="156" t="s">
        <v>44</v>
      </c>
      <c r="B4" s="156" t="s">
        <v>0</v>
      </c>
      <c r="C4" s="156" t="s">
        <v>1</v>
      </c>
      <c r="D4" s="156" t="s">
        <v>2</v>
      </c>
      <c r="E4" s="157" t="s">
        <v>70</v>
      </c>
      <c r="F4" s="158" t="s">
        <v>46</v>
      </c>
      <c r="G4" s="158"/>
      <c r="H4" s="158" t="s">
        <v>47</v>
      </c>
      <c r="I4" s="158"/>
      <c r="J4" s="158" t="s">
        <v>48</v>
      </c>
      <c r="K4" s="158"/>
      <c r="L4" s="158" t="s">
        <v>49</v>
      </c>
      <c r="M4" s="158"/>
      <c r="N4" s="158" t="s">
        <v>50</v>
      </c>
      <c r="O4" s="158"/>
      <c r="P4" s="159" t="s">
        <v>57</v>
      </c>
      <c r="Q4" s="159" t="s">
        <v>58</v>
      </c>
      <c r="R4" s="159" t="s">
        <v>59</v>
      </c>
      <c r="S4" s="166" t="s">
        <v>60</v>
      </c>
      <c r="T4" s="159" t="s">
        <v>57</v>
      </c>
      <c r="U4" s="159" t="s">
        <v>58</v>
      </c>
      <c r="V4" s="159" t="s">
        <v>59</v>
      </c>
      <c r="W4" s="159" t="s">
        <v>60</v>
      </c>
    </row>
    <row r="5" spans="1:23" ht="27.75" customHeight="1">
      <c r="A5" s="156"/>
      <c r="B5" s="156"/>
      <c r="C5" s="156"/>
      <c r="D5" s="156"/>
      <c r="E5" s="157"/>
      <c r="F5" s="28" t="s">
        <v>62</v>
      </c>
      <c r="G5" s="28" t="s">
        <v>63</v>
      </c>
      <c r="H5" s="28" t="s">
        <v>62</v>
      </c>
      <c r="I5" s="28" t="s">
        <v>63</v>
      </c>
      <c r="J5" s="28" t="s">
        <v>62</v>
      </c>
      <c r="K5" s="28" t="s">
        <v>63</v>
      </c>
      <c r="L5" s="28" t="s">
        <v>62</v>
      </c>
      <c r="M5" s="28" t="s">
        <v>63</v>
      </c>
      <c r="N5" s="28" t="s">
        <v>62</v>
      </c>
      <c r="O5" s="28" t="s">
        <v>63</v>
      </c>
      <c r="P5" s="159"/>
      <c r="Q5" s="159"/>
      <c r="R5" s="159"/>
      <c r="S5" s="166"/>
      <c r="T5" s="159"/>
      <c r="U5" s="159"/>
      <c r="V5" s="159"/>
      <c r="W5" s="159"/>
    </row>
    <row r="6" spans="1:23" ht="12.75">
      <c r="A6" s="133">
        <v>1</v>
      </c>
      <c r="B6" s="91">
        <v>4</v>
      </c>
      <c r="C6" s="92" t="s">
        <v>90</v>
      </c>
      <c r="D6" s="92" t="s">
        <v>91</v>
      </c>
      <c r="E6" s="92">
        <v>1983</v>
      </c>
      <c r="F6" s="93">
        <v>1</v>
      </c>
      <c r="G6" s="93">
        <v>1</v>
      </c>
      <c r="H6" s="93">
        <v>1</v>
      </c>
      <c r="I6" s="93">
        <v>1</v>
      </c>
      <c r="J6" s="93">
        <v>1</v>
      </c>
      <c r="K6" s="93">
        <v>1</v>
      </c>
      <c r="L6" s="93">
        <v>1</v>
      </c>
      <c r="M6" s="93">
        <v>1</v>
      </c>
      <c r="N6" s="93">
        <v>1</v>
      </c>
      <c r="O6" s="93">
        <v>2</v>
      </c>
      <c r="P6" s="92">
        <v>5</v>
      </c>
      <c r="Q6" s="92">
        <v>6</v>
      </c>
      <c r="R6" s="92">
        <v>5</v>
      </c>
      <c r="S6" s="94">
        <v>5</v>
      </c>
      <c r="T6" s="95">
        <v>5</v>
      </c>
      <c r="U6" s="96">
        <v>5</v>
      </c>
      <c r="V6" s="96">
        <v>5</v>
      </c>
      <c r="W6" s="97">
        <v>5</v>
      </c>
    </row>
    <row r="7" spans="1:23" ht="12.75">
      <c r="A7" s="136">
        <v>2</v>
      </c>
      <c r="B7" s="99">
        <v>6</v>
      </c>
      <c r="C7" s="100" t="s">
        <v>94</v>
      </c>
      <c r="D7" s="100" t="s">
        <v>95</v>
      </c>
      <c r="E7" s="100">
        <v>1978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/>
      <c r="N7" s="22">
        <v>3</v>
      </c>
      <c r="O7" s="22">
        <v>3</v>
      </c>
      <c r="P7" s="100">
        <v>4</v>
      </c>
      <c r="Q7" s="100">
        <v>6</v>
      </c>
      <c r="R7" s="100">
        <v>5</v>
      </c>
      <c r="S7" s="101">
        <v>7</v>
      </c>
      <c r="T7" s="102">
        <v>5</v>
      </c>
      <c r="U7" s="8">
        <v>5</v>
      </c>
      <c r="V7" s="8">
        <v>5</v>
      </c>
      <c r="W7" s="56">
        <v>5</v>
      </c>
    </row>
    <row r="8" spans="1:23" ht="12.75">
      <c r="A8" s="136">
        <v>3</v>
      </c>
      <c r="B8" s="99">
        <v>5</v>
      </c>
      <c r="C8" s="100" t="s">
        <v>92</v>
      </c>
      <c r="D8" s="100" t="s">
        <v>93</v>
      </c>
      <c r="E8" s="100">
        <v>1991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/>
      <c r="L8" s="22">
        <v>1</v>
      </c>
      <c r="M8" s="22"/>
      <c r="N8" s="22">
        <v>1</v>
      </c>
      <c r="O8" s="22"/>
      <c r="P8" s="100">
        <v>2</v>
      </c>
      <c r="Q8" s="100">
        <v>2</v>
      </c>
      <c r="R8" s="100">
        <v>5</v>
      </c>
      <c r="S8" s="101">
        <v>5</v>
      </c>
      <c r="T8" s="102">
        <v>5</v>
      </c>
      <c r="U8" s="8">
        <v>6</v>
      </c>
      <c r="V8" s="8">
        <v>5</v>
      </c>
      <c r="W8" s="56">
        <v>5</v>
      </c>
    </row>
    <row r="9" spans="1:23" ht="12.75">
      <c r="A9" s="136">
        <v>4</v>
      </c>
      <c r="B9" s="99">
        <v>2</v>
      </c>
      <c r="C9" s="100" t="s">
        <v>88</v>
      </c>
      <c r="D9" s="100" t="s">
        <v>20</v>
      </c>
      <c r="E9" s="100">
        <v>1986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/>
      <c r="L9" s="22">
        <v>1</v>
      </c>
      <c r="M9" s="22"/>
      <c r="N9" s="22">
        <v>1</v>
      </c>
      <c r="O9" s="22"/>
      <c r="P9" s="100">
        <v>2</v>
      </c>
      <c r="Q9" s="100">
        <v>2</v>
      </c>
      <c r="R9" s="100">
        <v>5</v>
      </c>
      <c r="S9" s="101">
        <v>5</v>
      </c>
      <c r="T9" s="102">
        <v>5</v>
      </c>
      <c r="U9" s="8">
        <v>7</v>
      </c>
      <c r="V9" s="8">
        <v>5</v>
      </c>
      <c r="W9" s="56">
        <v>7</v>
      </c>
    </row>
    <row r="10" spans="1:23" ht="12.75">
      <c r="A10" s="136">
        <v>5</v>
      </c>
      <c r="B10" s="99">
        <v>7</v>
      </c>
      <c r="C10" s="100" t="s">
        <v>96</v>
      </c>
      <c r="D10" s="100" t="s">
        <v>13</v>
      </c>
      <c r="E10" s="100">
        <v>1976</v>
      </c>
      <c r="F10" s="22">
        <v>2</v>
      </c>
      <c r="G10" s="22">
        <v>2</v>
      </c>
      <c r="H10" s="22">
        <v>4</v>
      </c>
      <c r="I10" s="22">
        <v>4</v>
      </c>
      <c r="J10" s="22"/>
      <c r="K10" s="22"/>
      <c r="L10" s="22">
        <v>2</v>
      </c>
      <c r="M10" s="22"/>
      <c r="N10" s="22"/>
      <c r="O10" s="22"/>
      <c r="P10" s="100">
        <v>2</v>
      </c>
      <c r="Q10" s="100">
        <v>6</v>
      </c>
      <c r="R10" s="100">
        <v>3</v>
      </c>
      <c r="S10" s="101">
        <v>8</v>
      </c>
      <c r="T10" s="102">
        <v>3</v>
      </c>
      <c r="U10" s="8">
        <v>3</v>
      </c>
      <c r="V10" s="8">
        <v>4</v>
      </c>
      <c r="W10" s="56">
        <v>5</v>
      </c>
    </row>
    <row r="11" spans="1:23" ht="12.75">
      <c r="A11" s="140">
        <v>6</v>
      </c>
      <c r="B11" s="104">
        <v>3</v>
      </c>
      <c r="C11" s="105" t="s">
        <v>89</v>
      </c>
      <c r="D11" s="105" t="s">
        <v>13</v>
      </c>
      <c r="E11" s="105">
        <v>1979</v>
      </c>
      <c r="F11" s="106"/>
      <c r="G11" s="106"/>
      <c r="H11" s="106">
        <v>1</v>
      </c>
      <c r="I11" s="106">
        <v>1</v>
      </c>
      <c r="J11" s="106"/>
      <c r="K11" s="106"/>
      <c r="L11" s="106">
        <v>1</v>
      </c>
      <c r="M11" s="106"/>
      <c r="N11" s="106">
        <v>2</v>
      </c>
      <c r="O11" s="106"/>
      <c r="P11" s="105">
        <v>1</v>
      </c>
      <c r="Q11" s="105">
        <v>1</v>
      </c>
      <c r="R11" s="105">
        <v>3</v>
      </c>
      <c r="S11" s="107">
        <v>4</v>
      </c>
      <c r="T11" s="108">
        <v>3</v>
      </c>
      <c r="U11" s="109">
        <v>3</v>
      </c>
      <c r="V11" s="109">
        <v>5</v>
      </c>
      <c r="W11" s="110">
        <v>6</v>
      </c>
    </row>
    <row r="12" spans="5:23" ht="12.75"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"/>
      <c r="U12" s="1"/>
      <c r="V12" s="1"/>
      <c r="W12" s="1"/>
    </row>
    <row r="13" spans="1:23" ht="12.75">
      <c r="A13" s="167" t="s">
        <v>102</v>
      </c>
      <c r="B13" s="167"/>
      <c r="C13" s="167"/>
      <c r="D13" s="151">
        <v>41559</v>
      </c>
      <c r="E13" s="152">
        <v>0.6777777777777777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"/>
      <c r="U13" s="1"/>
      <c r="V13" s="1"/>
      <c r="W13" s="1"/>
    </row>
    <row r="14" spans="1:23" ht="12.75">
      <c r="A14" s="168" t="s">
        <v>66</v>
      </c>
      <c r="B14" s="168"/>
      <c r="C14" s="168"/>
      <c r="D14" s="151">
        <v>41559</v>
      </c>
      <c r="E14" s="152">
        <v>0.6986111111111111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"/>
      <c r="U14" s="1"/>
      <c r="V14" s="1"/>
      <c r="W14" s="1"/>
    </row>
    <row r="15" spans="1:23" ht="12.75">
      <c r="A15" s="1"/>
      <c r="B15" s="24"/>
      <c r="C15" s="5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"/>
      <c r="U15" s="1"/>
      <c r="V15" s="1"/>
      <c r="W15" s="1"/>
    </row>
    <row r="16" spans="1:23" ht="15.75">
      <c r="A16" s="111" t="s">
        <v>85</v>
      </c>
      <c r="B16" s="111"/>
      <c r="C16" s="111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"/>
      <c r="U16" s="1"/>
      <c r="V16" s="1"/>
      <c r="W16" s="1"/>
    </row>
    <row r="17" spans="4:23" ht="12.75">
      <c r="D17" s="57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"/>
      <c r="U17" s="1"/>
      <c r="V17" s="1"/>
      <c r="W17" s="1"/>
    </row>
    <row r="18" spans="4:23" ht="12.75">
      <c r="D18" s="58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"/>
      <c r="U18" s="1"/>
      <c r="V18" s="1"/>
      <c r="W18" s="1"/>
    </row>
    <row r="19" spans="1:23" ht="35.25">
      <c r="A19" s="164" t="s">
        <v>80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5" t="s">
        <v>81</v>
      </c>
      <c r="U19" s="165"/>
      <c r="V19" s="165"/>
      <c r="W19" s="165"/>
    </row>
    <row r="20" spans="1:23" ht="12.75" customHeight="1">
      <c r="A20" s="156" t="s">
        <v>44</v>
      </c>
      <c r="B20" s="156" t="s">
        <v>0</v>
      </c>
      <c r="C20" s="156" t="s">
        <v>1</v>
      </c>
      <c r="D20" s="156" t="s">
        <v>2</v>
      </c>
      <c r="E20" s="157" t="s">
        <v>70</v>
      </c>
      <c r="F20" s="158" t="s">
        <v>46</v>
      </c>
      <c r="G20" s="158"/>
      <c r="H20" s="158" t="s">
        <v>47</v>
      </c>
      <c r="I20" s="158"/>
      <c r="J20" s="158" t="s">
        <v>48</v>
      </c>
      <c r="K20" s="158"/>
      <c r="L20" s="158" t="s">
        <v>49</v>
      </c>
      <c r="M20" s="158"/>
      <c r="N20" s="158" t="s">
        <v>50</v>
      </c>
      <c r="O20" s="158"/>
      <c r="P20" s="159" t="s">
        <v>57</v>
      </c>
      <c r="Q20" s="159" t="s">
        <v>58</v>
      </c>
      <c r="R20" s="159" t="s">
        <v>59</v>
      </c>
      <c r="S20" s="166" t="s">
        <v>60</v>
      </c>
      <c r="T20" s="159" t="s">
        <v>57</v>
      </c>
      <c r="U20" s="159" t="s">
        <v>58</v>
      </c>
      <c r="V20" s="159" t="s">
        <v>59</v>
      </c>
      <c r="W20" s="159" t="s">
        <v>60</v>
      </c>
    </row>
    <row r="21" spans="1:23" ht="24" customHeight="1">
      <c r="A21" s="156"/>
      <c r="B21" s="156"/>
      <c r="C21" s="156"/>
      <c r="D21" s="156"/>
      <c r="E21" s="157"/>
      <c r="F21" s="28" t="s">
        <v>62</v>
      </c>
      <c r="G21" s="28" t="s">
        <v>63</v>
      </c>
      <c r="H21" s="28" t="s">
        <v>62</v>
      </c>
      <c r="I21" s="28" t="s">
        <v>63</v>
      </c>
      <c r="J21" s="28" t="s">
        <v>62</v>
      </c>
      <c r="K21" s="28" t="s">
        <v>63</v>
      </c>
      <c r="L21" s="28" t="s">
        <v>62</v>
      </c>
      <c r="M21" s="28" t="s">
        <v>63</v>
      </c>
      <c r="N21" s="28" t="s">
        <v>62</v>
      </c>
      <c r="O21" s="28" t="s">
        <v>63</v>
      </c>
      <c r="P21" s="159"/>
      <c r="Q21" s="159"/>
      <c r="R21" s="159"/>
      <c r="S21" s="166"/>
      <c r="T21" s="159"/>
      <c r="U21" s="159"/>
      <c r="V21" s="159"/>
      <c r="W21" s="159"/>
    </row>
    <row r="22" spans="1:23" ht="12.75">
      <c r="A22" s="90">
        <v>1</v>
      </c>
      <c r="B22" s="91">
        <v>15</v>
      </c>
      <c r="C22" s="92" t="s">
        <v>30</v>
      </c>
      <c r="D22" s="92" t="s">
        <v>31</v>
      </c>
      <c r="E22" s="92">
        <v>1990</v>
      </c>
      <c r="F22" s="93">
        <v>1</v>
      </c>
      <c r="G22" s="93">
        <v>1</v>
      </c>
      <c r="H22" s="93">
        <v>2</v>
      </c>
      <c r="I22" s="93">
        <v>3</v>
      </c>
      <c r="J22" s="93">
        <v>1</v>
      </c>
      <c r="K22" s="93">
        <v>1</v>
      </c>
      <c r="L22" s="93">
        <v>1</v>
      </c>
      <c r="M22" s="93">
        <v>1</v>
      </c>
      <c r="N22" s="93">
        <v>1</v>
      </c>
      <c r="O22" s="93">
        <v>2</v>
      </c>
      <c r="P22" s="92">
        <v>5</v>
      </c>
      <c r="Q22" s="92">
        <v>8</v>
      </c>
      <c r="R22" s="92">
        <v>5</v>
      </c>
      <c r="S22" s="94">
        <v>6</v>
      </c>
      <c r="T22" s="95">
        <v>5</v>
      </c>
      <c r="U22" s="96">
        <v>5</v>
      </c>
      <c r="V22" s="96">
        <v>5</v>
      </c>
      <c r="W22" s="97">
        <v>5</v>
      </c>
    </row>
    <row r="23" spans="1:23" ht="12.75">
      <c r="A23" s="98">
        <v>2</v>
      </c>
      <c r="B23" s="99">
        <v>6</v>
      </c>
      <c r="C23" s="100" t="s">
        <v>16</v>
      </c>
      <c r="D23" s="100" t="s">
        <v>17</v>
      </c>
      <c r="E23" s="100">
        <v>1989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4</v>
      </c>
      <c r="M23" s="22">
        <v>4</v>
      </c>
      <c r="N23" s="22">
        <v>1</v>
      </c>
      <c r="O23" s="22">
        <v>1</v>
      </c>
      <c r="P23" s="100">
        <v>5</v>
      </c>
      <c r="Q23" s="100">
        <v>8</v>
      </c>
      <c r="R23" s="100">
        <v>5</v>
      </c>
      <c r="S23" s="101">
        <v>8</v>
      </c>
      <c r="T23" s="102">
        <v>5</v>
      </c>
      <c r="U23" s="8">
        <v>5</v>
      </c>
      <c r="V23" s="8">
        <v>5</v>
      </c>
      <c r="W23" s="56">
        <v>5</v>
      </c>
    </row>
    <row r="24" spans="1:23" ht="12.75">
      <c r="A24" s="98">
        <v>3</v>
      </c>
      <c r="B24" s="99">
        <v>17</v>
      </c>
      <c r="C24" s="100" t="s">
        <v>34</v>
      </c>
      <c r="D24" s="100" t="s">
        <v>35</v>
      </c>
      <c r="E24" s="100">
        <v>1989</v>
      </c>
      <c r="F24" s="22">
        <v>3</v>
      </c>
      <c r="G24" s="22">
        <v>4</v>
      </c>
      <c r="H24" s="22">
        <v>1</v>
      </c>
      <c r="I24" s="22">
        <v>1</v>
      </c>
      <c r="J24" s="22">
        <v>1</v>
      </c>
      <c r="K24" s="22">
        <v>1</v>
      </c>
      <c r="L24" s="22">
        <v>4</v>
      </c>
      <c r="M24" s="22">
        <v>4</v>
      </c>
      <c r="N24" s="22">
        <v>1</v>
      </c>
      <c r="O24" s="22">
        <v>1</v>
      </c>
      <c r="P24" s="100">
        <v>5</v>
      </c>
      <c r="Q24" s="100">
        <v>11</v>
      </c>
      <c r="R24" s="100">
        <v>5</v>
      </c>
      <c r="S24" s="101">
        <v>10</v>
      </c>
      <c r="T24" s="102">
        <v>5</v>
      </c>
      <c r="U24" s="8">
        <v>6</v>
      </c>
      <c r="V24" s="8">
        <v>5</v>
      </c>
      <c r="W24" s="56">
        <v>6</v>
      </c>
    </row>
    <row r="25" spans="1:23" ht="12.75">
      <c r="A25" s="98">
        <v>4</v>
      </c>
      <c r="B25" s="99">
        <v>19</v>
      </c>
      <c r="C25" s="100" t="s">
        <v>38</v>
      </c>
      <c r="D25" s="100" t="s">
        <v>37</v>
      </c>
      <c r="E25" s="100">
        <v>0</v>
      </c>
      <c r="F25" s="22">
        <v>1</v>
      </c>
      <c r="G25" s="22">
        <v>1</v>
      </c>
      <c r="H25" s="22">
        <v>2</v>
      </c>
      <c r="I25" s="22">
        <v>2</v>
      </c>
      <c r="J25" s="22">
        <v>2</v>
      </c>
      <c r="K25" s="22">
        <v>2</v>
      </c>
      <c r="L25" s="22">
        <v>5</v>
      </c>
      <c r="M25" s="22">
        <v>5</v>
      </c>
      <c r="N25" s="22">
        <v>1</v>
      </c>
      <c r="O25" s="22">
        <v>2</v>
      </c>
      <c r="P25" s="100">
        <v>5</v>
      </c>
      <c r="Q25" s="100">
        <v>12</v>
      </c>
      <c r="R25" s="100">
        <v>5</v>
      </c>
      <c r="S25" s="101">
        <v>11</v>
      </c>
      <c r="T25" s="102">
        <v>5</v>
      </c>
      <c r="U25" s="8">
        <v>6</v>
      </c>
      <c r="V25" s="8">
        <v>5</v>
      </c>
      <c r="W25" s="56">
        <v>6</v>
      </c>
    </row>
    <row r="26" spans="1:23" ht="12.75">
      <c r="A26" s="98">
        <v>5</v>
      </c>
      <c r="B26" s="99">
        <v>2</v>
      </c>
      <c r="C26" s="100" t="s">
        <v>8</v>
      </c>
      <c r="D26" s="100" t="s">
        <v>9</v>
      </c>
      <c r="E26" s="100">
        <v>1988</v>
      </c>
      <c r="F26" s="22">
        <v>7</v>
      </c>
      <c r="G26" s="22">
        <v>7</v>
      </c>
      <c r="H26" s="22">
        <v>4</v>
      </c>
      <c r="I26" s="22">
        <v>4</v>
      </c>
      <c r="J26" s="22">
        <v>1</v>
      </c>
      <c r="K26" s="22">
        <v>3</v>
      </c>
      <c r="L26" s="22">
        <v>3</v>
      </c>
      <c r="M26" s="22">
        <v>3</v>
      </c>
      <c r="N26" s="22">
        <v>1</v>
      </c>
      <c r="O26" s="22">
        <v>3</v>
      </c>
      <c r="P26" s="100">
        <v>5</v>
      </c>
      <c r="Q26" s="100">
        <v>20</v>
      </c>
      <c r="R26" s="100">
        <v>5</v>
      </c>
      <c r="S26" s="101">
        <v>16</v>
      </c>
      <c r="T26" s="102">
        <v>4</v>
      </c>
      <c r="U26" s="8">
        <v>6</v>
      </c>
      <c r="V26" s="8">
        <v>5</v>
      </c>
      <c r="W26" s="56">
        <v>7</v>
      </c>
    </row>
    <row r="27" spans="1:23" ht="12.75">
      <c r="A27" s="98">
        <v>6</v>
      </c>
      <c r="B27" s="99">
        <v>14</v>
      </c>
      <c r="C27" s="100" t="s">
        <v>28</v>
      </c>
      <c r="D27" s="100" t="s">
        <v>29</v>
      </c>
      <c r="E27" s="100">
        <v>1985</v>
      </c>
      <c r="F27" s="22">
        <v>1</v>
      </c>
      <c r="G27" s="22">
        <v>1</v>
      </c>
      <c r="H27" s="22">
        <v>5</v>
      </c>
      <c r="I27" s="22"/>
      <c r="J27" s="22">
        <v>1</v>
      </c>
      <c r="K27" s="22">
        <v>1</v>
      </c>
      <c r="L27" s="22">
        <v>4</v>
      </c>
      <c r="M27" s="22">
        <v>4</v>
      </c>
      <c r="N27" s="22">
        <v>1</v>
      </c>
      <c r="O27" s="22">
        <v>2</v>
      </c>
      <c r="P27" s="100">
        <v>4</v>
      </c>
      <c r="Q27" s="100">
        <v>8</v>
      </c>
      <c r="R27" s="100">
        <v>5</v>
      </c>
      <c r="S27" s="101">
        <v>12</v>
      </c>
      <c r="T27" s="102">
        <v>5</v>
      </c>
      <c r="U27" s="8">
        <v>6</v>
      </c>
      <c r="V27" s="8">
        <v>5</v>
      </c>
      <c r="W27" s="56">
        <v>5</v>
      </c>
    </row>
    <row r="28" spans="1:23" ht="12.75">
      <c r="A28" s="98">
        <v>7</v>
      </c>
      <c r="B28" s="99">
        <v>5</v>
      </c>
      <c r="C28" s="100" t="s">
        <v>14</v>
      </c>
      <c r="D28" s="100" t="s">
        <v>15</v>
      </c>
      <c r="E28" s="100">
        <v>1999</v>
      </c>
      <c r="F28" s="22">
        <v>4</v>
      </c>
      <c r="G28" s="22"/>
      <c r="H28" s="22">
        <v>3</v>
      </c>
      <c r="I28" s="22">
        <v>4</v>
      </c>
      <c r="J28" s="22">
        <v>2</v>
      </c>
      <c r="K28" s="22"/>
      <c r="L28" s="22">
        <v>3</v>
      </c>
      <c r="M28" s="22">
        <v>3</v>
      </c>
      <c r="N28" s="22">
        <v>1</v>
      </c>
      <c r="O28" s="22"/>
      <c r="P28" s="100">
        <v>2</v>
      </c>
      <c r="Q28" s="100">
        <v>7</v>
      </c>
      <c r="R28" s="100">
        <v>5</v>
      </c>
      <c r="S28" s="101">
        <v>13</v>
      </c>
      <c r="T28" s="102">
        <v>4</v>
      </c>
      <c r="U28" s="8">
        <v>6</v>
      </c>
      <c r="V28" s="8">
        <v>5</v>
      </c>
      <c r="W28" s="56">
        <v>6</v>
      </c>
    </row>
    <row r="29" spans="1:23" ht="12.75">
      <c r="A29" s="98">
        <v>8</v>
      </c>
      <c r="B29" s="99">
        <v>11</v>
      </c>
      <c r="C29" s="100" t="s">
        <v>24</v>
      </c>
      <c r="D29" s="100" t="s">
        <v>25</v>
      </c>
      <c r="E29" s="100">
        <v>1974</v>
      </c>
      <c r="F29" s="22">
        <v>3</v>
      </c>
      <c r="G29" s="22"/>
      <c r="H29" s="22"/>
      <c r="I29" s="22"/>
      <c r="J29" s="22">
        <v>1</v>
      </c>
      <c r="K29" s="22"/>
      <c r="L29" s="22">
        <v>3</v>
      </c>
      <c r="M29" s="22">
        <v>4</v>
      </c>
      <c r="N29" s="22">
        <v>1</v>
      </c>
      <c r="O29" s="22">
        <v>3</v>
      </c>
      <c r="P29" s="100">
        <v>2</v>
      </c>
      <c r="Q29" s="100">
        <v>7</v>
      </c>
      <c r="R29" s="100">
        <v>4</v>
      </c>
      <c r="S29" s="101">
        <v>8</v>
      </c>
      <c r="T29" s="102">
        <v>4</v>
      </c>
      <c r="U29" s="8">
        <v>5</v>
      </c>
      <c r="V29" s="8">
        <v>5</v>
      </c>
      <c r="W29" s="56">
        <v>7</v>
      </c>
    </row>
    <row r="30" spans="1:23" ht="12.75">
      <c r="A30" s="103">
        <v>9</v>
      </c>
      <c r="B30" s="104">
        <v>7</v>
      </c>
      <c r="C30" s="105" t="s">
        <v>18</v>
      </c>
      <c r="D30" s="105" t="s">
        <v>13</v>
      </c>
      <c r="E30" s="105">
        <v>1973</v>
      </c>
      <c r="F30" s="106">
        <v>2</v>
      </c>
      <c r="G30" s="106"/>
      <c r="H30" s="106">
        <v>3</v>
      </c>
      <c r="I30" s="106"/>
      <c r="J30" s="106">
        <v>2</v>
      </c>
      <c r="K30" s="106"/>
      <c r="L30" s="106">
        <v>9</v>
      </c>
      <c r="M30" s="106">
        <v>9</v>
      </c>
      <c r="N30" s="106">
        <v>2</v>
      </c>
      <c r="O30" s="106">
        <v>3</v>
      </c>
      <c r="P30" s="105">
        <v>2</v>
      </c>
      <c r="Q30" s="105">
        <v>12</v>
      </c>
      <c r="R30" s="105">
        <v>5</v>
      </c>
      <c r="S30" s="107">
        <v>18</v>
      </c>
      <c r="T30" s="108">
        <v>4</v>
      </c>
      <c r="U30" s="109">
        <v>5</v>
      </c>
      <c r="V30" s="109">
        <v>4</v>
      </c>
      <c r="W30" s="110">
        <v>5</v>
      </c>
    </row>
    <row r="32" spans="1:25" ht="12.75">
      <c r="A32" s="167" t="s">
        <v>84</v>
      </c>
      <c r="B32" s="167"/>
      <c r="C32" s="167"/>
      <c r="D32" s="153">
        <v>0.7534722222222222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"/>
      <c r="W32" s="1"/>
      <c r="X32" s="1"/>
      <c r="Y32" s="1"/>
    </row>
    <row r="33" spans="1:25" ht="12.75">
      <c r="A33" s="168" t="s">
        <v>66</v>
      </c>
      <c r="B33" s="168"/>
      <c r="C33" s="168"/>
      <c r="D33" s="58">
        <v>0.7743055555555556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"/>
      <c r="W33" s="1"/>
      <c r="X33" s="1"/>
      <c r="Y33" s="1"/>
    </row>
    <row r="34" spans="1:25" ht="12.75">
      <c r="A34" s="1"/>
      <c r="B34" s="24"/>
      <c r="C34" s="57"/>
      <c r="D34" s="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"/>
      <c r="W34" s="1"/>
      <c r="X34" s="1"/>
      <c r="Y34" s="1"/>
    </row>
    <row r="35" spans="1:25" ht="15.75">
      <c r="A35" s="111" t="s">
        <v>85</v>
      </c>
      <c r="B35" s="111"/>
      <c r="C35" s="111"/>
      <c r="D35" s="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"/>
      <c r="W35" s="1"/>
      <c r="X35" s="1"/>
      <c r="Y35" s="1"/>
    </row>
  </sheetData>
  <sheetProtection selectLockedCells="1" selectUnlockedCells="1"/>
  <mergeCells count="46">
    <mergeCell ref="A32:C32"/>
    <mergeCell ref="A33:C33"/>
    <mergeCell ref="R20:R21"/>
    <mergeCell ref="S20:S21"/>
    <mergeCell ref="T20:T21"/>
    <mergeCell ref="U20:U21"/>
    <mergeCell ref="V20:V21"/>
    <mergeCell ref="W20:W21"/>
    <mergeCell ref="H20:I20"/>
    <mergeCell ref="J20:K20"/>
    <mergeCell ref="L20:M20"/>
    <mergeCell ref="N20:O20"/>
    <mergeCell ref="P20:P21"/>
    <mergeCell ref="Q20:Q21"/>
    <mergeCell ref="A13:C13"/>
    <mergeCell ref="A14:C14"/>
    <mergeCell ref="A19:S19"/>
    <mergeCell ref="T19:W19"/>
    <mergeCell ref="A20:A21"/>
    <mergeCell ref="B20:B21"/>
    <mergeCell ref="C20:C21"/>
    <mergeCell ref="D20:D21"/>
    <mergeCell ref="E20:E21"/>
    <mergeCell ref="F20:G20"/>
    <mergeCell ref="R4:R5"/>
    <mergeCell ref="S4:S5"/>
    <mergeCell ref="T4:T5"/>
    <mergeCell ref="U4:U5"/>
    <mergeCell ref="V4:V5"/>
    <mergeCell ref="W4:W5"/>
    <mergeCell ref="H4:I4"/>
    <mergeCell ref="J4:K4"/>
    <mergeCell ref="L4:M4"/>
    <mergeCell ref="N4:O4"/>
    <mergeCell ref="P4:P5"/>
    <mergeCell ref="Q4:Q5"/>
    <mergeCell ref="A1:S1"/>
    <mergeCell ref="A2:S2"/>
    <mergeCell ref="A3:S3"/>
    <mergeCell ref="T3:W3"/>
    <mergeCell ref="A4:A5"/>
    <mergeCell ref="B4:B5"/>
    <mergeCell ref="C4:C5"/>
    <mergeCell ref="D4:D5"/>
    <mergeCell ref="E4:E5"/>
    <mergeCell ref="F4:G4"/>
  </mergeCells>
  <conditionalFormatting sqref="F6:O11 F22:O30">
    <cfRule type="cellIs" priority="1" dxfId="0" operator="greaterThan" stopIfTrue="1">
      <formula>0</formula>
    </cfRule>
  </conditionalFormatting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9"/>
  <sheetViews>
    <sheetView zoomScale="83" zoomScaleNormal="83" zoomScalePageLayoutView="0" workbookViewId="0" topLeftCell="A1">
      <selection activeCell="A1" sqref="A1"/>
    </sheetView>
  </sheetViews>
  <sheetFormatPr defaultColWidth="9.00390625" defaultRowHeight="12.75"/>
  <cols>
    <col min="1" max="1" width="7.57421875" style="23" customWidth="1"/>
    <col min="2" max="2" width="5.7109375" style="1" customWidth="1"/>
    <col min="3" max="3" width="19.28125" style="1" customWidth="1"/>
    <col min="4" max="4" width="39.140625" style="1" customWidth="1"/>
    <col min="5" max="5" width="7.140625" style="1" customWidth="1"/>
    <col min="6" max="6" width="5.421875" style="24" customWidth="1"/>
    <col min="7" max="7" width="4.421875" style="24" customWidth="1"/>
    <col min="8" max="8" width="5.421875" style="24" customWidth="1"/>
    <col min="9" max="9" width="4.421875" style="24" customWidth="1"/>
    <col min="10" max="10" width="5.421875" style="24" customWidth="1"/>
    <col min="11" max="11" width="4.421875" style="24" customWidth="1"/>
    <col min="12" max="12" width="5.421875" style="24" customWidth="1"/>
    <col min="13" max="13" width="4.421875" style="24" customWidth="1"/>
    <col min="14" max="14" width="5.421875" style="24" customWidth="1"/>
    <col min="15" max="15" width="4.421875" style="24" customWidth="1"/>
    <col min="16" max="27" width="0" style="24" hidden="1" customWidth="1"/>
    <col min="28" max="28" width="9.140625" style="25" customWidth="1"/>
    <col min="29" max="29" width="11.140625" style="25" customWidth="1"/>
    <col min="30" max="31" width="8.421875" style="25" customWidth="1"/>
    <col min="32" max="32" width="19.421875" style="1" customWidth="1"/>
    <col min="33" max="255" width="9.140625" style="1" customWidth="1"/>
    <col min="256" max="16384" width="9.00390625" style="1" customWidth="1"/>
  </cols>
  <sheetData>
    <row r="1" spans="1:42" ht="33.75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L1" s="26"/>
      <c r="AM1" s="26"/>
      <c r="AN1" s="26"/>
      <c r="AO1" s="26"/>
      <c r="AP1" s="26"/>
    </row>
    <row r="2" spans="1:42" s="26" customFormat="1" ht="13.5" customHeight="1">
      <c r="A2" s="155" t="s">
        <v>44</v>
      </c>
      <c r="B2" s="156" t="s">
        <v>0</v>
      </c>
      <c r="C2" s="156" t="s">
        <v>1</v>
      </c>
      <c r="D2" s="156" t="s">
        <v>2</v>
      </c>
      <c r="E2" s="157" t="s">
        <v>45</v>
      </c>
      <c r="F2" s="158" t="s">
        <v>46</v>
      </c>
      <c r="G2" s="158"/>
      <c r="H2" s="158" t="s">
        <v>47</v>
      </c>
      <c r="I2" s="158"/>
      <c r="J2" s="158" t="s">
        <v>48</v>
      </c>
      <c r="K2" s="158"/>
      <c r="L2" s="158" t="s">
        <v>49</v>
      </c>
      <c r="M2" s="158"/>
      <c r="N2" s="158" t="s">
        <v>50</v>
      </c>
      <c r="O2" s="158"/>
      <c r="P2" s="158" t="s">
        <v>51</v>
      </c>
      <c r="Q2" s="158"/>
      <c r="R2" s="158" t="s">
        <v>52</v>
      </c>
      <c r="S2" s="158"/>
      <c r="T2" s="158" t="s">
        <v>53</v>
      </c>
      <c r="U2" s="158"/>
      <c r="V2" s="158" t="s">
        <v>54</v>
      </c>
      <c r="W2" s="158"/>
      <c r="X2" s="158" t="s">
        <v>55</v>
      </c>
      <c r="Y2" s="158"/>
      <c r="Z2" s="158" t="s">
        <v>56</v>
      </c>
      <c r="AA2" s="158"/>
      <c r="AB2" s="159" t="s">
        <v>57</v>
      </c>
      <c r="AC2" s="159" t="s">
        <v>58</v>
      </c>
      <c r="AD2" s="159" t="s">
        <v>59</v>
      </c>
      <c r="AE2" s="159" t="s">
        <v>60</v>
      </c>
      <c r="AF2" s="29" t="s">
        <v>61</v>
      </c>
      <c r="AO2" s="1"/>
      <c r="AP2" s="1"/>
    </row>
    <row r="3" spans="1:43" s="26" customFormat="1" ht="24" customHeight="1">
      <c r="A3" s="155"/>
      <c r="B3" s="156"/>
      <c r="C3" s="156"/>
      <c r="D3" s="156"/>
      <c r="E3" s="157"/>
      <c r="F3" s="28" t="s">
        <v>62</v>
      </c>
      <c r="G3" s="28" t="s">
        <v>63</v>
      </c>
      <c r="H3" s="28" t="s">
        <v>62</v>
      </c>
      <c r="I3" s="28" t="s">
        <v>63</v>
      </c>
      <c r="J3" s="28" t="s">
        <v>62</v>
      </c>
      <c r="K3" s="28" t="s">
        <v>63</v>
      </c>
      <c r="L3" s="28" t="s">
        <v>62</v>
      </c>
      <c r="M3" s="28" t="s">
        <v>63</v>
      </c>
      <c r="N3" s="28" t="s">
        <v>62</v>
      </c>
      <c r="O3" s="28" t="s">
        <v>63</v>
      </c>
      <c r="P3" s="28" t="s">
        <v>62</v>
      </c>
      <c r="Q3" s="28" t="s">
        <v>63</v>
      </c>
      <c r="R3" s="28" t="s">
        <v>62</v>
      </c>
      <c r="S3" s="28" t="s">
        <v>63</v>
      </c>
      <c r="T3" s="28" t="s">
        <v>62</v>
      </c>
      <c r="U3" s="28" t="s">
        <v>63</v>
      </c>
      <c r="V3" s="28" t="s">
        <v>62</v>
      </c>
      <c r="W3" s="28" t="s">
        <v>63</v>
      </c>
      <c r="X3" s="28" t="s">
        <v>62</v>
      </c>
      <c r="Y3" s="28" t="s">
        <v>63</v>
      </c>
      <c r="Z3" s="28" t="s">
        <v>62</v>
      </c>
      <c r="AA3" s="28" t="s">
        <v>63</v>
      </c>
      <c r="AB3" s="159"/>
      <c r="AC3" s="159"/>
      <c r="AD3" s="159"/>
      <c r="AE3" s="159"/>
      <c r="AF3" s="30" t="s">
        <v>64</v>
      </c>
      <c r="AG3" s="31" t="s">
        <v>65</v>
      </c>
      <c r="AL3" s="1"/>
      <c r="AM3" s="1"/>
      <c r="AN3" s="1"/>
      <c r="AO3" s="1"/>
      <c r="AP3" s="1"/>
      <c r="AQ3" s="1"/>
    </row>
    <row r="4" spans="1:33" ht="16.5" customHeight="1">
      <c r="A4" s="32">
        <f aca="true" t="shared" si="0" ref="A4:A20">IF(AF4=AF3,A3,AG4)</f>
        <v>1</v>
      </c>
      <c r="B4" s="33">
        <f>'Prezencka Muzi'!A7</f>
        <v>6</v>
      </c>
      <c r="C4" s="33" t="str">
        <f>'Prezencka Muzi'!B7</f>
        <v>Kubo Kováčik</v>
      </c>
      <c r="D4" s="33" t="str">
        <f>'Prezencka Muzi'!C7</f>
        <v>Urban Apes, Amuerte</v>
      </c>
      <c r="E4" s="33">
        <f>'Prezencka Muzi'!D7</f>
        <v>1989</v>
      </c>
      <c r="F4" s="34">
        <v>1</v>
      </c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4">
        <v>1</v>
      </c>
      <c r="M4" s="34">
        <v>1</v>
      </c>
      <c r="N4" s="34">
        <v>1</v>
      </c>
      <c r="O4" s="34">
        <v>1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3">
        <f aca="true" t="shared" si="1" ref="AB4:AB51">COUNT(G4,I4,K4,M4,O4,Q4,S4,U4,W4,Y4,AA4)</f>
        <v>5</v>
      </c>
      <c r="AC4" s="33">
        <f aca="true" t="shared" si="2" ref="AC4:AC51">SUM(G4,I4,K4,M4,O4,Q4,S4,U4,W4,Y4,AA4)</f>
        <v>5</v>
      </c>
      <c r="AD4" s="33">
        <f aca="true" t="shared" si="3" ref="AD4:AD51">COUNT(F4,H4,J4,L4,N4,P4,R4,T4,V4,X4,Z4)</f>
        <v>5</v>
      </c>
      <c r="AE4" s="35">
        <f aca="true" t="shared" si="4" ref="AE4:AE51">SUM(F4,H4,J4,L4,N4,P4,R4,T4,V4,X4,Z4)</f>
        <v>5</v>
      </c>
      <c r="AF4" s="36">
        <f aca="true" t="shared" si="5" ref="AF4:AF51">AB4*1000000-AC4*10000+AD4*100-AE4</f>
        <v>4950495</v>
      </c>
      <c r="AG4" s="1">
        <v>1</v>
      </c>
    </row>
    <row r="5" spans="1:33" ht="12.75">
      <c r="A5" s="37">
        <f t="shared" si="0"/>
        <v>1</v>
      </c>
      <c r="B5" s="38">
        <f>'Prezencka Muzi'!A16</f>
        <v>15</v>
      </c>
      <c r="C5" s="38" t="str">
        <f>'Prezencka Muzi'!B16</f>
        <v>Matej MATES Švub</v>
      </c>
      <c r="D5" s="38" t="str">
        <f>'Prezencka Muzi'!C16</f>
        <v>CCCBBB, K2 Team</v>
      </c>
      <c r="E5" s="38">
        <f>'Prezencka Muzi'!D16</f>
        <v>1990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1</v>
      </c>
      <c r="L5" s="39">
        <v>1</v>
      </c>
      <c r="M5" s="39">
        <v>1</v>
      </c>
      <c r="N5" s="39">
        <v>1</v>
      </c>
      <c r="O5" s="39">
        <v>1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8">
        <f t="shared" si="1"/>
        <v>5</v>
      </c>
      <c r="AC5" s="38">
        <f t="shared" si="2"/>
        <v>5</v>
      </c>
      <c r="AD5" s="38">
        <f t="shared" si="3"/>
        <v>5</v>
      </c>
      <c r="AE5" s="40">
        <f t="shared" si="4"/>
        <v>5</v>
      </c>
      <c r="AF5" s="36">
        <f t="shared" si="5"/>
        <v>4950495</v>
      </c>
      <c r="AG5" s="1">
        <v>2</v>
      </c>
    </row>
    <row r="6" spans="1:33" ht="12.75">
      <c r="A6" s="37">
        <f t="shared" si="0"/>
        <v>3</v>
      </c>
      <c r="B6" s="38">
        <f>'Prezencka Muzi'!A15</f>
        <v>14</v>
      </c>
      <c r="C6" s="38" t="str">
        <f>'Prezencka Muzi'!B15</f>
        <v>Ondro Humpi Švub</v>
      </c>
      <c r="D6" s="38" t="str">
        <f>'Prezencka Muzi'!C15</f>
        <v>CCCBBB, Urban Apes</v>
      </c>
      <c r="E6" s="38">
        <f>'Prezencka Muzi'!D15</f>
        <v>1985</v>
      </c>
      <c r="F6" s="39">
        <v>1</v>
      </c>
      <c r="G6" s="39">
        <v>1</v>
      </c>
      <c r="H6" s="39">
        <v>1</v>
      </c>
      <c r="I6" s="39">
        <v>1</v>
      </c>
      <c r="J6" s="39">
        <v>1</v>
      </c>
      <c r="K6" s="39">
        <v>1</v>
      </c>
      <c r="L6" s="39">
        <v>1</v>
      </c>
      <c r="M6" s="39">
        <v>1</v>
      </c>
      <c r="N6" s="39">
        <v>1</v>
      </c>
      <c r="O6" s="39">
        <v>2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8">
        <f t="shared" si="1"/>
        <v>5</v>
      </c>
      <c r="AC6" s="38">
        <f t="shared" si="2"/>
        <v>6</v>
      </c>
      <c r="AD6" s="38">
        <f t="shared" si="3"/>
        <v>5</v>
      </c>
      <c r="AE6" s="40">
        <f t="shared" si="4"/>
        <v>5</v>
      </c>
      <c r="AF6" s="36">
        <f t="shared" si="5"/>
        <v>4940495</v>
      </c>
      <c r="AG6" s="1">
        <v>3</v>
      </c>
    </row>
    <row r="7" spans="1:33" ht="12.75">
      <c r="A7" s="37">
        <f t="shared" si="0"/>
        <v>4</v>
      </c>
      <c r="B7" s="38">
        <f>'Prezencka Muzi'!A18</f>
        <v>17</v>
      </c>
      <c r="C7" s="38" t="str">
        <f>'Prezencka Muzi'!B18</f>
        <v>Štefan Bednár</v>
      </c>
      <c r="D7" s="38" t="str">
        <f>'Prezencka Muzi'!C18</f>
        <v>ŠK James Kežmarok</v>
      </c>
      <c r="E7" s="38">
        <f>'Prezencka Muzi'!D18</f>
        <v>1989</v>
      </c>
      <c r="F7" s="39">
        <v>1</v>
      </c>
      <c r="G7" s="39">
        <v>1</v>
      </c>
      <c r="H7" s="39">
        <v>1</v>
      </c>
      <c r="I7" s="39">
        <v>1</v>
      </c>
      <c r="J7" s="39">
        <v>2</v>
      </c>
      <c r="K7" s="39">
        <v>2</v>
      </c>
      <c r="L7" s="39">
        <v>1</v>
      </c>
      <c r="M7" s="39">
        <v>1</v>
      </c>
      <c r="N7" s="39">
        <v>1</v>
      </c>
      <c r="O7" s="39">
        <v>1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8">
        <f t="shared" si="1"/>
        <v>5</v>
      </c>
      <c r="AC7" s="38">
        <f t="shared" si="2"/>
        <v>6</v>
      </c>
      <c r="AD7" s="38">
        <f t="shared" si="3"/>
        <v>5</v>
      </c>
      <c r="AE7" s="40">
        <f t="shared" si="4"/>
        <v>6</v>
      </c>
      <c r="AF7" s="36">
        <f t="shared" si="5"/>
        <v>4940494</v>
      </c>
      <c r="AG7" s="1">
        <v>4</v>
      </c>
    </row>
    <row r="8" spans="1:33" ht="12.75">
      <c r="A8" s="37">
        <f t="shared" si="0"/>
        <v>4</v>
      </c>
      <c r="B8" s="38">
        <f>'Prezencka Muzi'!A20</f>
        <v>19</v>
      </c>
      <c r="C8" s="38" t="str">
        <f>'Prezencka Muzi'!B20</f>
        <v>Marián Banán Šeliga</v>
      </c>
      <c r="D8" s="38" t="str">
        <f>'Prezencka Muzi'!C20</f>
        <v>K2 Žilina</v>
      </c>
      <c r="E8" s="38">
        <f>'Prezencka Muzi'!D20</f>
        <v>0</v>
      </c>
      <c r="F8" s="39">
        <v>1</v>
      </c>
      <c r="G8" s="39">
        <v>1</v>
      </c>
      <c r="H8" s="39">
        <v>2</v>
      </c>
      <c r="I8" s="39">
        <v>2</v>
      </c>
      <c r="J8" s="39">
        <v>1</v>
      </c>
      <c r="K8" s="39">
        <v>1</v>
      </c>
      <c r="L8" s="39">
        <v>1</v>
      </c>
      <c r="M8" s="39">
        <v>1</v>
      </c>
      <c r="N8" s="39">
        <v>1</v>
      </c>
      <c r="O8" s="39">
        <v>1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8">
        <f t="shared" si="1"/>
        <v>5</v>
      </c>
      <c r="AC8" s="38">
        <f t="shared" si="2"/>
        <v>6</v>
      </c>
      <c r="AD8" s="38">
        <f t="shared" si="3"/>
        <v>5</v>
      </c>
      <c r="AE8" s="40">
        <f t="shared" si="4"/>
        <v>6</v>
      </c>
      <c r="AF8" s="41">
        <f t="shared" si="5"/>
        <v>4940494</v>
      </c>
      <c r="AG8" s="1">
        <v>5</v>
      </c>
    </row>
    <row r="9" spans="1:33" ht="12.75">
      <c r="A9" s="37">
        <f t="shared" si="0"/>
        <v>6</v>
      </c>
      <c r="B9" s="38">
        <f>'Prezencka Muzi'!A12</f>
        <v>11</v>
      </c>
      <c r="C9" s="38" t="str">
        <f>'Prezencka Muzi'!B12</f>
        <v>Dávid Zavacký</v>
      </c>
      <c r="D9" s="38" t="str">
        <f>'Prezencka Muzi'!C12</f>
        <v>HK Vabec, Stará Ľubovňa</v>
      </c>
      <c r="E9" s="38">
        <f>'Prezencka Muzi'!D12</f>
        <v>1974</v>
      </c>
      <c r="F9" s="39">
        <v>1</v>
      </c>
      <c r="G9" s="39">
        <v>1</v>
      </c>
      <c r="H9" s="39">
        <v>2</v>
      </c>
      <c r="I9" s="39">
        <v>2</v>
      </c>
      <c r="J9" s="39">
        <v>2</v>
      </c>
      <c r="K9" s="39"/>
      <c r="L9" s="39">
        <v>1</v>
      </c>
      <c r="M9" s="39">
        <v>1</v>
      </c>
      <c r="N9" s="39">
        <v>1</v>
      </c>
      <c r="O9" s="3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8">
        <f t="shared" si="1"/>
        <v>4</v>
      </c>
      <c r="AC9" s="38">
        <f t="shared" si="2"/>
        <v>5</v>
      </c>
      <c r="AD9" s="38">
        <f t="shared" si="3"/>
        <v>5</v>
      </c>
      <c r="AE9" s="40">
        <f t="shared" si="4"/>
        <v>7</v>
      </c>
      <c r="AF9" s="36">
        <f t="shared" si="5"/>
        <v>3950493</v>
      </c>
      <c r="AG9" s="1">
        <v>6</v>
      </c>
    </row>
    <row r="10" spans="1:33" ht="12.75">
      <c r="A10" s="37">
        <f t="shared" si="0"/>
        <v>7</v>
      </c>
      <c r="B10" s="38">
        <f>'Prezencka Muzi'!A8</f>
        <v>7</v>
      </c>
      <c r="C10" s="38" t="str">
        <f>'Prezencka Muzi'!B8</f>
        <v>Radovan Lukač</v>
      </c>
      <c r="D10" s="38" t="str">
        <f>'Prezencka Muzi'!C8</f>
        <v>Poprad</v>
      </c>
      <c r="E10" s="38">
        <f>'Prezencka Muzi'!D8</f>
        <v>1973</v>
      </c>
      <c r="F10" s="39">
        <v>1</v>
      </c>
      <c r="G10" s="39">
        <v>1</v>
      </c>
      <c r="H10" s="39">
        <v>1</v>
      </c>
      <c r="I10" s="39">
        <v>1</v>
      </c>
      <c r="J10" s="39"/>
      <c r="K10" s="39"/>
      <c r="L10" s="39">
        <v>1</v>
      </c>
      <c r="M10" s="39">
        <v>1</v>
      </c>
      <c r="N10" s="39">
        <v>2</v>
      </c>
      <c r="O10" s="39">
        <v>2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8">
        <f t="shared" si="1"/>
        <v>4</v>
      </c>
      <c r="AC10" s="38">
        <f t="shared" si="2"/>
        <v>5</v>
      </c>
      <c r="AD10" s="38">
        <f t="shared" si="3"/>
        <v>4</v>
      </c>
      <c r="AE10" s="40">
        <f t="shared" si="4"/>
        <v>5</v>
      </c>
      <c r="AF10" s="36">
        <f t="shared" si="5"/>
        <v>3950395</v>
      </c>
      <c r="AG10" s="1">
        <v>7</v>
      </c>
    </row>
    <row r="11" spans="1:33" s="42" customFormat="1" ht="12.75" customHeight="1">
      <c r="A11" s="37">
        <f t="shared" si="0"/>
        <v>8</v>
      </c>
      <c r="B11" s="38">
        <f>'Prezencka Muzi'!A6</f>
        <v>5</v>
      </c>
      <c r="C11" s="38" t="str">
        <f>'Prezencka Muzi'!B6</f>
        <v>Tomáš Plevko</v>
      </c>
      <c r="D11" s="38" t="str">
        <f>'Prezencka Muzi'!C6</f>
        <v>K2 Team, Edelweisse team</v>
      </c>
      <c r="E11" s="38">
        <f>'Prezencka Muzi'!D6</f>
        <v>1999</v>
      </c>
      <c r="F11" s="39">
        <v>2</v>
      </c>
      <c r="G11" s="39">
        <v>2</v>
      </c>
      <c r="H11" s="39">
        <v>1</v>
      </c>
      <c r="I11" s="39">
        <v>1</v>
      </c>
      <c r="J11" s="39">
        <v>1</v>
      </c>
      <c r="K11" s="39"/>
      <c r="L11" s="39">
        <v>1</v>
      </c>
      <c r="M11" s="39">
        <v>1</v>
      </c>
      <c r="N11" s="39">
        <v>1</v>
      </c>
      <c r="O11" s="39">
        <v>2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8">
        <f t="shared" si="1"/>
        <v>4</v>
      </c>
      <c r="AC11" s="38">
        <f t="shared" si="2"/>
        <v>6</v>
      </c>
      <c r="AD11" s="38">
        <f t="shared" si="3"/>
        <v>5</v>
      </c>
      <c r="AE11" s="40">
        <f t="shared" si="4"/>
        <v>6</v>
      </c>
      <c r="AF11" s="36">
        <f t="shared" si="5"/>
        <v>3940494</v>
      </c>
      <c r="AG11" s="1">
        <v>8</v>
      </c>
    </row>
    <row r="12" spans="1:33" s="47" customFormat="1" ht="15.75" customHeight="1">
      <c r="A12" s="43">
        <f t="shared" si="0"/>
        <v>9</v>
      </c>
      <c r="B12" s="44">
        <f>'Prezencka Muzi'!A3</f>
        <v>2</v>
      </c>
      <c r="C12" s="44" t="str">
        <f>'Prezencka Muzi'!B3</f>
        <v>Michal Marek</v>
      </c>
      <c r="D12" s="44" t="str">
        <f>'Prezencka Muzi'!C3</f>
        <v>Climbeer Smižany</v>
      </c>
      <c r="E12" s="44">
        <f>'Prezencka Muzi'!D3</f>
        <v>1988</v>
      </c>
      <c r="F12" s="45">
        <v>3</v>
      </c>
      <c r="G12" s="45">
        <v>3</v>
      </c>
      <c r="H12" s="45">
        <v>1</v>
      </c>
      <c r="I12" s="45">
        <v>1</v>
      </c>
      <c r="J12" s="45">
        <v>1</v>
      </c>
      <c r="K12" s="45"/>
      <c r="L12" s="45">
        <v>1</v>
      </c>
      <c r="M12" s="45">
        <v>1</v>
      </c>
      <c r="N12" s="45">
        <v>1</v>
      </c>
      <c r="O12" s="45">
        <v>1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4">
        <f t="shared" si="1"/>
        <v>4</v>
      </c>
      <c r="AC12" s="44">
        <f t="shared" si="2"/>
        <v>6</v>
      </c>
      <c r="AD12" s="44">
        <f t="shared" si="3"/>
        <v>5</v>
      </c>
      <c r="AE12" s="46">
        <f t="shared" si="4"/>
        <v>7</v>
      </c>
      <c r="AF12" s="36">
        <f t="shared" si="5"/>
        <v>3940493</v>
      </c>
      <c r="AG12" s="1">
        <v>9</v>
      </c>
    </row>
    <row r="13" spans="1:33" ht="12.75">
      <c r="A13" s="48">
        <f t="shared" si="0"/>
        <v>10</v>
      </c>
      <c r="B13" s="38">
        <f>'Prezencka Muzi'!A19</f>
        <v>18</v>
      </c>
      <c r="C13" s="38" t="str">
        <f>'Prezencka Muzi'!B19</f>
        <v>Peťo Tichý</v>
      </c>
      <c r="D13" s="38" t="str">
        <f>'Prezencka Muzi'!C19</f>
        <v>K2 Žilina</v>
      </c>
      <c r="E13" s="38">
        <f>'Prezencka Muzi'!D19</f>
        <v>0</v>
      </c>
      <c r="F13" s="39">
        <v>1</v>
      </c>
      <c r="G13" s="39">
        <v>1</v>
      </c>
      <c r="H13" s="39">
        <v>2</v>
      </c>
      <c r="I13" s="39">
        <v>2</v>
      </c>
      <c r="J13" s="39"/>
      <c r="K13" s="39"/>
      <c r="L13" s="39">
        <v>1</v>
      </c>
      <c r="M13" s="39">
        <v>2</v>
      </c>
      <c r="N13" s="39">
        <v>1</v>
      </c>
      <c r="O13" s="39">
        <v>1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8">
        <f t="shared" si="1"/>
        <v>4</v>
      </c>
      <c r="AC13" s="38">
        <f t="shared" si="2"/>
        <v>6</v>
      </c>
      <c r="AD13" s="38">
        <f t="shared" si="3"/>
        <v>4</v>
      </c>
      <c r="AE13" s="49">
        <f t="shared" si="4"/>
        <v>5</v>
      </c>
      <c r="AF13" s="36">
        <f t="shared" si="5"/>
        <v>3940395</v>
      </c>
      <c r="AG13" s="1">
        <v>10</v>
      </c>
    </row>
    <row r="14" spans="1:33" ht="12.75">
      <c r="A14" s="48">
        <f t="shared" si="0"/>
        <v>11</v>
      </c>
      <c r="B14" s="38">
        <f>'Prezencka Muzi'!A10</f>
        <v>9</v>
      </c>
      <c r="C14" s="38" t="str">
        <f>'Prezencka Muzi'!B10</f>
        <v>Ján Pukanský</v>
      </c>
      <c r="D14" s="38" t="str">
        <f>'Prezencka Muzi'!C10</f>
        <v>T2 Boulder team Košice</v>
      </c>
      <c r="E14" s="38">
        <f>'Prezencka Muzi'!D10</f>
        <v>1978</v>
      </c>
      <c r="F14" s="39">
        <v>2</v>
      </c>
      <c r="G14" s="39">
        <v>2</v>
      </c>
      <c r="H14" s="39">
        <v>2</v>
      </c>
      <c r="I14" s="39">
        <v>3</v>
      </c>
      <c r="J14" s="39">
        <v>1</v>
      </c>
      <c r="K14" s="39"/>
      <c r="L14" s="39">
        <v>1</v>
      </c>
      <c r="M14" s="39">
        <v>1</v>
      </c>
      <c r="N14" s="39">
        <v>1</v>
      </c>
      <c r="O14" s="39">
        <v>1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8">
        <f t="shared" si="1"/>
        <v>4</v>
      </c>
      <c r="AC14" s="38">
        <f t="shared" si="2"/>
        <v>7</v>
      </c>
      <c r="AD14" s="38">
        <f t="shared" si="3"/>
        <v>5</v>
      </c>
      <c r="AE14" s="49">
        <f t="shared" si="4"/>
        <v>7</v>
      </c>
      <c r="AF14" s="36">
        <f t="shared" si="5"/>
        <v>3930493</v>
      </c>
      <c r="AG14" s="1">
        <v>11</v>
      </c>
    </row>
    <row r="15" spans="1:33" ht="12.75">
      <c r="A15" s="48">
        <f t="shared" si="0"/>
        <v>12</v>
      </c>
      <c r="B15" s="38">
        <f>'Prezencka Muzi'!A14</f>
        <v>13</v>
      </c>
      <c r="C15" s="38" t="str">
        <f>'Prezencka Muzi'!B14</f>
        <v>Jaro Beskyd</v>
      </c>
      <c r="D15" s="38">
        <f>'Prezencka Muzi'!D14</f>
        <v>1984</v>
      </c>
      <c r="E15" s="38">
        <f>'Prezencka Muzi'!D13</f>
        <v>1987</v>
      </c>
      <c r="F15" s="39">
        <v>1</v>
      </c>
      <c r="G15" s="39">
        <v>1</v>
      </c>
      <c r="H15" s="39">
        <v>2</v>
      </c>
      <c r="I15" s="39">
        <v>4</v>
      </c>
      <c r="J15" s="39">
        <v>1</v>
      </c>
      <c r="K15" s="39"/>
      <c r="L15" s="39">
        <v>1</v>
      </c>
      <c r="M15" s="39">
        <v>2</v>
      </c>
      <c r="N15" s="39">
        <v>1</v>
      </c>
      <c r="O15" s="39">
        <v>1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8">
        <f t="shared" si="1"/>
        <v>4</v>
      </c>
      <c r="AC15" s="38">
        <f t="shared" si="2"/>
        <v>8</v>
      </c>
      <c r="AD15" s="38">
        <f t="shared" si="3"/>
        <v>5</v>
      </c>
      <c r="AE15" s="49">
        <f t="shared" si="4"/>
        <v>6</v>
      </c>
      <c r="AF15" s="36">
        <f t="shared" si="5"/>
        <v>3920494</v>
      </c>
      <c r="AG15" s="1">
        <v>12</v>
      </c>
    </row>
    <row r="16" spans="1:33" ht="12.75">
      <c r="A16" s="48">
        <f t="shared" si="0"/>
        <v>13</v>
      </c>
      <c r="B16" s="38">
        <f>'Prezencka Muzi'!A17</f>
        <v>16</v>
      </c>
      <c r="C16" s="38" t="str">
        <f>'Prezencka Muzi'!B17</f>
        <v>Viliam Ferčák</v>
      </c>
      <c r="D16" s="38" t="str">
        <f>'Prezencka Muzi'!C17</f>
        <v>Metropol Košice</v>
      </c>
      <c r="E16" s="38">
        <f>'Prezencka Muzi'!D17</f>
        <v>1992</v>
      </c>
      <c r="F16" s="39">
        <v>2</v>
      </c>
      <c r="G16" s="39">
        <v>2</v>
      </c>
      <c r="H16" s="39">
        <v>1</v>
      </c>
      <c r="I16" s="39">
        <v>1</v>
      </c>
      <c r="J16" s="39">
        <v>3</v>
      </c>
      <c r="K16" s="39"/>
      <c r="L16" s="39">
        <v>1</v>
      </c>
      <c r="M16" s="39">
        <v>1</v>
      </c>
      <c r="N16" s="39">
        <v>1</v>
      </c>
      <c r="O16" s="39">
        <v>4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8">
        <f t="shared" si="1"/>
        <v>4</v>
      </c>
      <c r="AC16" s="38">
        <f t="shared" si="2"/>
        <v>8</v>
      </c>
      <c r="AD16" s="38">
        <f t="shared" si="3"/>
        <v>5</v>
      </c>
      <c r="AE16" s="49">
        <f t="shared" si="4"/>
        <v>8</v>
      </c>
      <c r="AF16" s="36">
        <f t="shared" si="5"/>
        <v>3920492</v>
      </c>
      <c r="AG16" s="1">
        <v>13</v>
      </c>
    </row>
    <row r="17" spans="1:33" ht="12.75">
      <c r="A17" s="48">
        <f t="shared" si="0"/>
        <v>14</v>
      </c>
      <c r="B17" s="38">
        <f>'Prezencka Muzi'!A21</f>
        <v>20</v>
      </c>
      <c r="C17" s="38" t="str">
        <f>'Prezencka Muzi'!B21</f>
        <v>Maťo Rebroš</v>
      </c>
      <c r="D17" s="38" t="str">
        <f>'Prezencka Muzi'!C21</f>
        <v>K2 Žilina</v>
      </c>
      <c r="E17" s="38">
        <f>'Prezencka Muzi'!D21</f>
        <v>0</v>
      </c>
      <c r="F17" s="39">
        <v>1</v>
      </c>
      <c r="G17" s="39">
        <v>1</v>
      </c>
      <c r="H17" s="39">
        <v>1</v>
      </c>
      <c r="I17" s="39">
        <v>1</v>
      </c>
      <c r="J17" s="39"/>
      <c r="K17" s="39"/>
      <c r="L17" s="39">
        <v>1</v>
      </c>
      <c r="M17" s="39">
        <v>1</v>
      </c>
      <c r="N17" s="39">
        <v>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8">
        <f t="shared" si="1"/>
        <v>3</v>
      </c>
      <c r="AC17" s="38">
        <f t="shared" si="2"/>
        <v>3</v>
      </c>
      <c r="AD17" s="38">
        <f t="shared" si="3"/>
        <v>4</v>
      </c>
      <c r="AE17" s="49">
        <f t="shared" si="4"/>
        <v>4</v>
      </c>
      <c r="AF17" s="36">
        <f t="shared" si="5"/>
        <v>2970396</v>
      </c>
      <c r="AG17" s="1">
        <v>14</v>
      </c>
    </row>
    <row r="18" spans="1:33" ht="12.75">
      <c r="A18" s="48">
        <f t="shared" si="0"/>
        <v>15</v>
      </c>
      <c r="B18" s="38">
        <f>'Prezencka Muzi'!A5</f>
        <v>4</v>
      </c>
      <c r="C18" s="38" t="str">
        <f>'Prezencka Muzi'!B5</f>
        <v>Dalibor Bobula</v>
      </c>
      <c r="D18" s="38" t="str">
        <f>'Prezencka Muzi'!C5</f>
        <v>Poprad</v>
      </c>
      <c r="E18" s="38">
        <f>'Prezencka Muzi'!D5</f>
        <v>1974</v>
      </c>
      <c r="F18" s="39">
        <v>1</v>
      </c>
      <c r="G18" s="39">
        <v>1</v>
      </c>
      <c r="H18" s="39">
        <v>1</v>
      </c>
      <c r="I18" s="39">
        <v>1</v>
      </c>
      <c r="J18" s="39"/>
      <c r="K18" s="39"/>
      <c r="L18" s="39"/>
      <c r="M18" s="39"/>
      <c r="N18" s="39">
        <v>1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8">
        <f t="shared" si="1"/>
        <v>2</v>
      </c>
      <c r="AC18" s="38">
        <f t="shared" si="2"/>
        <v>2</v>
      </c>
      <c r="AD18" s="38">
        <f t="shared" si="3"/>
        <v>3</v>
      </c>
      <c r="AE18" s="49">
        <f t="shared" si="4"/>
        <v>3</v>
      </c>
      <c r="AF18" s="36">
        <f t="shared" si="5"/>
        <v>1980297</v>
      </c>
      <c r="AG18" s="1">
        <v>15</v>
      </c>
    </row>
    <row r="19" spans="1:33" ht="12.75">
      <c r="A19" s="48">
        <f t="shared" si="0"/>
        <v>16</v>
      </c>
      <c r="B19" s="38">
        <f>'Prezencka Muzi'!A13</f>
        <v>12</v>
      </c>
      <c r="C19" s="38" t="str">
        <f>'Prezencka Muzi'!B13</f>
        <v>Dávid Smrek</v>
      </c>
      <c r="D19" s="38" t="str">
        <f>'Prezencka Muzi'!C13</f>
        <v>HK Vabec, Stará Ľubovňa</v>
      </c>
      <c r="E19" s="38">
        <f>'Prezencka Muzi'!D13</f>
        <v>1987</v>
      </c>
      <c r="F19" s="39">
        <v>1</v>
      </c>
      <c r="G19" s="39">
        <v>1</v>
      </c>
      <c r="H19" s="39">
        <v>3</v>
      </c>
      <c r="I19" s="39"/>
      <c r="J19" s="39">
        <v>2</v>
      </c>
      <c r="K19" s="39"/>
      <c r="L19" s="39">
        <v>3</v>
      </c>
      <c r="M19" s="39">
        <v>3</v>
      </c>
      <c r="N19" s="39">
        <v>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8">
        <f t="shared" si="1"/>
        <v>2</v>
      </c>
      <c r="AC19" s="38">
        <f t="shared" si="2"/>
        <v>4</v>
      </c>
      <c r="AD19" s="38">
        <f t="shared" si="3"/>
        <v>5</v>
      </c>
      <c r="AE19" s="49">
        <f t="shared" si="4"/>
        <v>11</v>
      </c>
      <c r="AF19" s="36">
        <f t="shared" si="5"/>
        <v>1960489</v>
      </c>
      <c r="AG19" s="1">
        <v>16</v>
      </c>
    </row>
    <row r="20" spans="1:33" ht="12.75">
      <c r="A20" s="48">
        <f t="shared" si="0"/>
        <v>17</v>
      </c>
      <c r="B20" s="38">
        <f>'Prezencka Muzi'!A11</f>
        <v>10</v>
      </c>
      <c r="C20" s="38" t="str">
        <f>'Prezencka Muzi'!B11</f>
        <v>ĽuboŠ Kuchár</v>
      </c>
      <c r="D20" s="38" t="str">
        <f>'Prezencka Muzi'!C11</f>
        <v>T2 Boulder team Košice</v>
      </c>
      <c r="E20" s="38">
        <f>'Prezencka Muzi'!D11</f>
        <v>1992</v>
      </c>
      <c r="F20" s="39"/>
      <c r="G20" s="39"/>
      <c r="H20" s="39">
        <v>3</v>
      </c>
      <c r="I20" s="39"/>
      <c r="J20" s="39">
        <v>1</v>
      </c>
      <c r="K20" s="39"/>
      <c r="L20" s="39">
        <v>1</v>
      </c>
      <c r="M20" s="39">
        <v>2</v>
      </c>
      <c r="N20" s="39">
        <v>1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8">
        <f t="shared" si="1"/>
        <v>1</v>
      </c>
      <c r="AC20" s="38">
        <f t="shared" si="2"/>
        <v>2</v>
      </c>
      <c r="AD20" s="38">
        <f t="shared" si="3"/>
        <v>4</v>
      </c>
      <c r="AE20" s="49">
        <f t="shared" si="4"/>
        <v>6</v>
      </c>
      <c r="AF20" s="36">
        <f t="shared" si="5"/>
        <v>980394</v>
      </c>
      <c r="AG20" s="1">
        <v>17</v>
      </c>
    </row>
    <row r="21" spans="1:33" ht="12.75">
      <c r="A21" s="48">
        <v>1</v>
      </c>
      <c r="B21" s="38">
        <f>'Prezencka Muzi'!A4</f>
        <v>3</v>
      </c>
      <c r="C21" s="38" t="str">
        <f>'Prezencka Muzi'!B4</f>
        <v>Michal Lašan</v>
      </c>
      <c r="D21" s="38" t="str">
        <f>'Prezencka Muzi'!C4</f>
        <v>HK Žula, Gerlachov</v>
      </c>
      <c r="E21" s="38">
        <f>'Prezencka Muzi'!D4</f>
        <v>1993</v>
      </c>
      <c r="F21" s="39">
        <v>2</v>
      </c>
      <c r="G21" s="39">
        <v>2</v>
      </c>
      <c r="H21" s="39"/>
      <c r="I21" s="39"/>
      <c r="J21" s="39"/>
      <c r="K21" s="39"/>
      <c r="L21" s="39"/>
      <c r="M21" s="39"/>
      <c r="N21" s="39">
        <v>1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8">
        <f t="shared" si="1"/>
        <v>1</v>
      </c>
      <c r="AC21" s="38">
        <f t="shared" si="2"/>
        <v>2</v>
      </c>
      <c r="AD21" s="38">
        <f t="shared" si="3"/>
        <v>2</v>
      </c>
      <c r="AE21" s="49">
        <f t="shared" si="4"/>
        <v>3</v>
      </c>
      <c r="AF21" s="36">
        <f t="shared" si="5"/>
        <v>980197</v>
      </c>
      <c r="AG21" s="1">
        <v>18</v>
      </c>
    </row>
    <row r="22" spans="1:33" ht="12.75">
      <c r="A22" s="48">
        <f aca="true" t="shared" si="6" ref="A22:A51">IF(AF22=AF21,A21,AG22)</f>
        <v>19</v>
      </c>
      <c r="B22" s="38">
        <f>'Prezencka Muzi'!A2</f>
        <v>1</v>
      </c>
      <c r="C22" s="38" t="str">
        <f>'Prezencka Muzi'!B2</f>
        <v>Erik Bohony</v>
      </c>
      <c r="D22" s="38" t="str">
        <f>'Prezencka Muzi'!C2</f>
        <v>Kežmarok</v>
      </c>
      <c r="E22" s="38">
        <f>'Prezencka Muzi'!D2</f>
        <v>1995</v>
      </c>
      <c r="F22" s="39"/>
      <c r="G22" s="39"/>
      <c r="H22" s="39">
        <v>3</v>
      </c>
      <c r="I22" s="39">
        <v>3</v>
      </c>
      <c r="J22" s="39"/>
      <c r="K22" s="39"/>
      <c r="L22" s="39">
        <v>4</v>
      </c>
      <c r="M22" s="39"/>
      <c r="N22" s="39">
        <v>3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8">
        <f t="shared" si="1"/>
        <v>1</v>
      </c>
      <c r="AC22" s="38">
        <f t="shared" si="2"/>
        <v>3</v>
      </c>
      <c r="AD22" s="38">
        <f t="shared" si="3"/>
        <v>3</v>
      </c>
      <c r="AE22" s="49">
        <f t="shared" si="4"/>
        <v>10</v>
      </c>
      <c r="AF22" s="50">
        <f t="shared" si="5"/>
        <v>970290</v>
      </c>
      <c r="AG22" s="1">
        <v>19</v>
      </c>
    </row>
    <row r="23" spans="1:33" ht="12.75">
      <c r="A23" s="48">
        <f t="shared" si="6"/>
        <v>20</v>
      </c>
      <c r="B23" s="38">
        <f>'Prezencka Muzi'!A9</f>
        <v>8</v>
      </c>
      <c r="C23" s="38" t="str">
        <f>'Prezencka Muzi'!B9</f>
        <v>Tomáš Pivoňka</v>
      </c>
      <c r="D23" s="38" t="str">
        <f>'Prezencka Muzi'!C9</f>
        <v>HK Metropol Košice</v>
      </c>
      <c r="E23" s="38">
        <f>'Prezencka Muzi'!D9</f>
        <v>1984</v>
      </c>
      <c r="F23" s="39">
        <v>1</v>
      </c>
      <c r="G23" s="39">
        <v>3</v>
      </c>
      <c r="H23" s="39"/>
      <c r="I23" s="39"/>
      <c r="J23" s="39"/>
      <c r="K23" s="39"/>
      <c r="L23" s="39"/>
      <c r="M23" s="39"/>
      <c r="N23" s="39">
        <v>1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8">
        <f t="shared" si="1"/>
        <v>1</v>
      </c>
      <c r="AC23" s="38">
        <f t="shared" si="2"/>
        <v>3</v>
      </c>
      <c r="AD23" s="38">
        <f t="shared" si="3"/>
        <v>2</v>
      </c>
      <c r="AE23" s="49">
        <f t="shared" si="4"/>
        <v>2</v>
      </c>
      <c r="AF23" s="36">
        <f t="shared" si="5"/>
        <v>970198</v>
      </c>
      <c r="AG23" s="1">
        <v>20</v>
      </c>
    </row>
    <row r="24" spans="1:33" ht="12.75">
      <c r="A24" s="51">
        <f t="shared" si="6"/>
        <v>21</v>
      </c>
      <c r="B24" s="52">
        <f>'Prezencka Muzi'!A22</f>
        <v>21</v>
      </c>
      <c r="C24" s="52" t="str">
        <f>'Prezencka Muzi'!B22</f>
        <v>Peťo Gašiak</v>
      </c>
      <c r="D24" s="52" t="str">
        <f>'Prezencka Muzi'!C22</f>
        <v>K2 Žilina</v>
      </c>
      <c r="E24" s="52">
        <f>'Prezencka Muzi'!D22</f>
        <v>0</v>
      </c>
      <c r="F24" s="53">
        <v>1</v>
      </c>
      <c r="G24" s="53"/>
      <c r="H24" s="53">
        <v>3</v>
      </c>
      <c r="I24" s="53"/>
      <c r="J24" s="53">
        <v>1</v>
      </c>
      <c r="K24" s="53"/>
      <c r="L24" s="53">
        <v>1</v>
      </c>
      <c r="M24" s="53"/>
      <c r="N24" s="53">
        <v>1</v>
      </c>
      <c r="O24" s="53">
        <v>4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2">
        <f t="shared" si="1"/>
        <v>1</v>
      </c>
      <c r="AC24" s="52">
        <f t="shared" si="2"/>
        <v>4</v>
      </c>
      <c r="AD24" s="52">
        <f t="shared" si="3"/>
        <v>5</v>
      </c>
      <c r="AE24" s="54">
        <f t="shared" si="4"/>
        <v>7</v>
      </c>
      <c r="AF24" s="36">
        <f t="shared" si="5"/>
        <v>960493</v>
      </c>
      <c r="AG24" s="1">
        <v>21</v>
      </c>
    </row>
    <row r="25" spans="1:33" ht="12.75">
      <c r="A25" s="48">
        <f t="shared" si="6"/>
        <v>22</v>
      </c>
      <c r="B25" s="38">
        <f>'Prezencka Muzi'!A23</f>
        <v>22</v>
      </c>
      <c r="C25" s="38">
        <f>'Prezencka Muzi'!B23</f>
        <v>0</v>
      </c>
      <c r="D25" s="38">
        <f>'Prezencka Muzi'!C23</f>
        <v>0</v>
      </c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8">
        <f t="shared" si="1"/>
        <v>0</v>
      </c>
      <c r="AC25" s="38">
        <f t="shared" si="2"/>
        <v>0</v>
      </c>
      <c r="AD25" s="38">
        <f t="shared" si="3"/>
        <v>0</v>
      </c>
      <c r="AE25" s="49">
        <f t="shared" si="4"/>
        <v>0</v>
      </c>
      <c r="AF25" s="36">
        <f t="shared" si="5"/>
        <v>0</v>
      </c>
      <c r="AG25" s="1">
        <v>22</v>
      </c>
    </row>
    <row r="26" spans="1:33" ht="12.75">
      <c r="A26" s="48">
        <f t="shared" si="6"/>
        <v>22</v>
      </c>
      <c r="B26" s="38">
        <f>'Prezencka Muzi'!A24</f>
        <v>23</v>
      </c>
      <c r="C26" s="38">
        <f>'Prezencka Muzi'!B24</f>
        <v>0</v>
      </c>
      <c r="D26" s="38">
        <f>'Prezencka Muzi'!C24</f>
        <v>0</v>
      </c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8">
        <f t="shared" si="1"/>
        <v>0</v>
      </c>
      <c r="AC26" s="38">
        <f t="shared" si="2"/>
        <v>0</v>
      </c>
      <c r="AD26" s="38">
        <f t="shared" si="3"/>
        <v>0</v>
      </c>
      <c r="AE26" s="49">
        <f t="shared" si="4"/>
        <v>0</v>
      </c>
      <c r="AF26" s="36">
        <f t="shared" si="5"/>
        <v>0</v>
      </c>
      <c r="AG26" s="1">
        <v>23</v>
      </c>
    </row>
    <row r="27" spans="1:33" ht="12.75">
      <c r="A27" s="48">
        <f t="shared" si="6"/>
        <v>22</v>
      </c>
      <c r="B27" s="38">
        <f>'Prezencka Muzi'!A25</f>
        <v>24</v>
      </c>
      <c r="C27" s="38">
        <f>'Prezencka Muzi'!B25</f>
        <v>0</v>
      </c>
      <c r="D27" s="38">
        <f>'Prezencka Muzi'!C25</f>
        <v>0</v>
      </c>
      <c r="E27" s="38">
        <f>'Prezencka Muzi'!D25</f>
        <v>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8">
        <f t="shared" si="1"/>
        <v>0</v>
      </c>
      <c r="AC27" s="38">
        <f t="shared" si="2"/>
        <v>0</v>
      </c>
      <c r="AD27" s="38">
        <f t="shared" si="3"/>
        <v>0</v>
      </c>
      <c r="AE27" s="49">
        <f t="shared" si="4"/>
        <v>0</v>
      </c>
      <c r="AF27" s="36">
        <f t="shared" si="5"/>
        <v>0</v>
      </c>
      <c r="AG27" s="1">
        <v>24</v>
      </c>
    </row>
    <row r="28" spans="1:33" ht="12.75">
      <c r="A28" s="48">
        <f t="shared" si="6"/>
        <v>22</v>
      </c>
      <c r="B28" s="38">
        <f>'Prezencka Muzi'!A26</f>
        <v>25</v>
      </c>
      <c r="C28" s="38">
        <f>'Prezencka Muzi'!B26</f>
        <v>0</v>
      </c>
      <c r="D28" s="38">
        <f>'Prezencka Muzi'!C26</f>
        <v>0</v>
      </c>
      <c r="E28" s="38">
        <f>'Prezencka Muzi'!D26</f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8">
        <f t="shared" si="1"/>
        <v>0</v>
      </c>
      <c r="AC28" s="38">
        <f t="shared" si="2"/>
        <v>0</v>
      </c>
      <c r="AD28" s="38">
        <f t="shared" si="3"/>
        <v>0</v>
      </c>
      <c r="AE28" s="49">
        <f t="shared" si="4"/>
        <v>0</v>
      </c>
      <c r="AF28" s="36">
        <f t="shared" si="5"/>
        <v>0</v>
      </c>
      <c r="AG28" s="1">
        <v>25</v>
      </c>
    </row>
    <row r="29" spans="1:33" ht="12.75">
      <c r="A29" s="48">
        <f t="shared" si="6"/>
        <v>22</v>
      </c>
      <c r="B29" s="38">
        <f>'Prezencka Muzi'!A27</f>
        <v>26</v>
      </c>
      <c r="C29" s="38">
        <f>'Prezencka Muzi'!B27</f>
        <v>0</v>
      </c>
      <c r="D29" s="38">
        <f>'Prezencka Muzi'!C27</f>
        <v>0</v>
      </c>
      <c r="E29" s="38">
        <f>'Prezencka Muzi'!D27</f>
        <v>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8">
        <f t="shared" si="1"/>
        <v>0</v>
      </c>
      <c r="AC29" s="38">
        <f t="shared" si="2"/>
        <v>0</v>
      </c>
      <c r="AD29" s="38">
        <f t="shared" si="3"/>
        <v>0</v>
      </c>
      <c r="AE29" s="49">
        <f t="shared" si="4"/>
        <v>0</v>
      </c>
      <c r="AF29" s="36">
        <f t="shared" si="5"/>
        <v>0</v>
      </c>
      <c r="AG29" s="1">
        <v>26</v>
      </c>
    </row>
    <row r="30" spans="1:33" ht="12.75">
      <c r="A30" s="48">
        <f t="shared" si="6"/>
        <v>22</v>
      </c>
      <c r="B30" s="38">
        <f>'Prezencka Muzi'!A28</f>
        <v>27</v>
      </c>
      <c r="C30" s="38">
        <f>'Prezencka Muzi'!B28</f>
        <v>0</v>
      </c>
      <c r="D30" s="38">
        <f>'Prezencka Muzi'!C28</f>
        <v>0</v>
      </c>
      <c r="E30" s="38">
        <f>'Prezencka Muzi'!D28</f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8">
        <f t="shared" si="1"/>
        <v>0</v>
      </c>
      <c r="AC30" s="38">
        <f t="shared" si="2"/>
        <v>0</v>
      </c>
      <c r="AD30" s="38">
        <f t="shared" si="3"/>
        <v>0</v>
      </c>
      <c r="AE30" s="49">
        <f t="shared" si="4"/>
        <v>0</v>
      </c>
      <c r="AF30" s="36">
        <f t="shared" si="5"/>
        <v>0</v>
      </c>
      <c r="AG30" s="1">
        <v>27</v>
      </c>
    </row>
    <row r="31" spans="1:33" ht="12.75">
      <c r="A31" s="48">
        <f t="shared" si="6"/>
        <v>22</v>
      </c>
      <c r="B31" s="38">
        <f>'Prezencka Muzi'!A29</f>
        <v>28</v>
      </c>
      <c r="C31" s="38">
        <f>'Prezencka Muzi'!B29</f>
        <v>0</v>
      </c>
      <c r="D31" s="38">
        <f>'Prezencka Muzi'!C29</f>
        <v>0</v>
      </c>
      <c r="E31" s="38">
        <f>'Prezencka Muzi'!D29</f>
        <v>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8">
        <f t="shared" si="1"/>
        <v>0</v>
      </c>
      <c r="AC31" s="38">
        <f t="shared" si="2"/>
        <v>0</v>
      </c>
      <c r="AD31" s="38">
        <f t="shared" si="3"/>
        <v>0</v>
      </c>
      <c r="AE31" s="49">
        <f t="shared" si="4"/>
        <v>0</v>
      </c>
      <c r="AF31" s="36">
        <f t="shared" si="5"/>
        <v>0</v>
      </c>
      <c r="AG31" s="1">
        <v>28</v>
      </c>
    </row>
    <row r="32" spans="1:33" ht="12.75">
      <c r="A32" s="48">
        <f t="shared" si="6"/>
        <v>22</v>
      </c>
      <c r="B32" s="38">
        <f>'Prezencka Muzi'!A30</f>
        <v>29</v>
      </c>
      <c r="C32" s="38">
        <f>'Prezencka Muzi'!B30</f>
        <v>0</v>
      </c>
      <c r="D32" s="38">
        <f>'Prezencka Muzi'!C30</f>
        <v>0</v>
      </c>
      <c r="E32" s="38">
        <f>'Prezencka Muzi'!D30</f>
        <v>0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8">
        <f t="shared" si="1"/>
        <v>0</v>
      </c>
      <c r="AC32" s="38">
        <f t="shared" si="2"/>
        <v>0</v>
      </c>
      <c r="AD32" s="38">
        <f t="shared" si="3"/>
        <v>0</v>
      </c>
      <c r="AE32" s="49">
        <f t="shared" si="4"/>
        <v>0</v>
      </c>
      <c r="AF32" s="36">
        <f t="shared" si="5"/>
        <v>0</v>
      </c>
      <c r="AG32" s="1">
        <v>29</v>
      </c>
    </row>
    <row r="33" spans="1:33" ht="12.75">
      <c r="A33" s="48">
        <f t="shared" si="6"/>
        <v>22</v>
      </c>
      <c r="B33" s="38">
        <f>'Prezencka Muzi'!A31</f>
        <v>30</v>
      </c>
      <c r="C33" s="38">
        <f>'Prezencka Muzi'!B31</f>
        <v>0</v>
      </c>
      <c r="D33" s="38">
        <f>'Prezencka Muzi'!C31</f>
        <v>0</v>
      </c>
      <c r="E33" s="38">
        <f>'Prezencka Muzi'!D31</f>
        <v>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8">
        <f t="shared" si="1"/>
        <v>0</v>
      </c>
      <c r="AC33" s="38">
        <f t="shared" si="2"/>
        <v>0</v>
      </c>
      <c r="AD33" s="38">
        <f t="shared" si="3"/>
        <v>0</v>
      </c>
      <c r="AE33" s="49">
        <f t="shared" si="4"/>
        <v>0</v>
      </c>
      <c r="AF33" s="36">
        <f t="shared" si="5"/>
        <v>0</v>
      </c>
      <c r="AG33" s="1">
        <v>30</v>
      </c>
    </row>
    <row r="34" spans="1:33" ht="12.75">
      <c r="A34" s="48">
        <f t="shared" si="6"/>
        <v>22</v>
      </c>
      <c r="B34" s="38">
        <f>'Prezencka Muzi'!A32</f>
        <v>31</v>
      </c>
      <c r="C34" s="38">
        <f>'Prezencka Muzi'!B32</f>
        <v>0</v>
      </c>
      <c r="D34" s="38">
        <f>'Prezencka Muzi'!C32</f>
        <v>0</v>
      </c>
      <c r="E34" s="38">
        <f>'Prezencka Muzi'!D32</f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8">
        <f t="shared" si="1"/>
        <v>0</v>
      </c>
      <c r="AC34" s="38">
        <f t="shared" si="2"/>
        <v>0</v>
      </c>
      <c r="AD34" s="38">
        <f t="shared" si="3"/>
        <v>0</v>
      </c>
      <c r="AE34" s="49">
        <f t="shared" si="4"/>
        <v>0</v>
      </c>
      <c r="AF34" s="36">
        <f t="shared" si="5"/>
        <v>0</v>
      </c>
      <c r="AG34" s="1">
        <v>31</v>
      </c>
    </row>
    <row r="35" spans="1:33" ht="12.75">
      <c r="A35" s="48">
        <f t="shared" si="6"/>
        <v>22</v>
      </c>
      <c r="B35" s="38">
        <f>'Prezencka Muzi'!A33</f>
        <v>32</v>
      </c>
      <c r="C35" s="38">
        <f>'Prezencka Muzi'!B33</f>
        <v>0</v>
      </c>
      <c r="D35" s="38">
        <f>'Prezencka Muzi'!C33</f>
        <v>0</v>
      </c>
      <c r="E35" s="38">
        <f>'Prezencka Muzi'!D33</f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8">
        <f t="shared" si="1"/>
        <v>0</v>
      </c>
      <c r="AC35" s="38">
        <f t="shared" si="2"/>
        <v>0</v>
      </c>
      <c r="AD35" s="38">
        <f t="shared" si="3"/>
        <v>0</v>
      </c>
      <c r="AE35" s="49">
        <f t="shared" si="4"/>
        <v>0</v>
      </c>
      <c r="AF35" s="36">
        <f t="shared" si="5"/>
        <v>0</v>
      </c>
      <c r="AG35" s="1">
        <v>32</v>
      </c>
    </row>
    <row r="36" spans="1:33" ht="12.75">
      <c r="A36" s="48">
        <f t="shared" si="6"/>
        <v>22</v>
      </c>
      <c r="B36" s="38">
        <f>'Prezencka Muzi'!A34</f>
        <v>33</v>
      </c>
      <c r="C36" s="38">
        <f>'Prezencka Muzi'!B34</f>
        <v>0</v>
      </c>
      <c r="D36" s="38">
        <f>'Prezencka Muzi'!C34</f>
        <v>0</v>
      </c>
      <c r="E36" s="38">
        <f>'Prezencka Muzi'!D34</f>
        <v>0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8">
        <f t="shared" si="1"/>
        <v>0</v>
      </c>
      <c r="AC36" s="38">
        <f t="shared" si="2"/>
        <v>0</v>
      </c>
      <c r="AD36" s="38">
        <f t="shared" si="3"/>
        <v>0</v>
      </c>
      <c r="AE36" s="49">
        <f t="shared" si="4"/>
        <v>0</v>
      </c>
      <c r="AF36" s="36">
        <f t="shared" si="5"/>
        <v>0</v>
      </c>
      <c r="AG36" s="1">
        <v>33</v>
      </c>
    </row>
    <row r="37" spans="1:33" ht="12.75">
      <c r="A37" s="48">
        <f t="shared" si="6"/>
        <v>22</v>
      </c>
      <c r="B37" s="38">
        <f>'Prezencka Muzi'!A35</f>
        <v>34</v>
      </c>
      <c r="C37" s="38">
        <f>'Prezencka Muzi'!B35</f>
        <v>0</v>
      </c>
      <c r="D37" s="38">
        <f>'Prezencka Muzi'!C35</f>
        <v>0</v>
      </c>
      <c r="E37" s="38">
        <f>'Prezencka Muzi'!D35</f>
        <v>0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8">
        <f t="shared" si="1"/>
        <v>0</v>
      </c>
      <c r="AC37" s="38">
        <f t="shared" si="2"/>
        <v>0</v>
      </c>
      <c r="AD37" s="38">
        <f t="shared" si="3"/>
        <v>0</v>
      </c>
      <c r="AE37" s="49">
        <f t="shared" si="4"/>
        <v>0</v>
      </c>
      <c r="AF37" s="36">
        <f t="shared" si="5"/>
        <v>0</v>
      </c>
      <c r="AG37" s="1">
        <v>34</v>
      </c>
    </row>
    <row r="38" spans="1:33" ht="12.75">
      <c r="A38" s="48">
        <f t="shared" si="6"/>
        <v>22</v>
      </c>
      <c r="B38" s="38">
        <f>'Prezencka Muzi'!A36</f>
        <v>35</v>
      </c>
      <c r="C38" s="38">
        <f>'Prezencka Muzi'!B36</f>
        <v>0</v>
      </c>
      <c r="D38" s="38">
        <f>'Prezencka Muzi'!C36</f>
        <v>0</v>
      </c>
      <c r="E38" s="38">
        <f>'Prezencka Muzi'!D36</f>
        <v>0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8">
        <f t="shared" si="1"/>
        <v>0</v>
      </c>
      <c r="AC38" s="38">
        <f t="shared" si="2"/>
        <v>0</v>
      </c>
      <c r="AD38" s="38">
        <f t="shared" si="3"/>
        <v>0</v>
      </c>
      <c r="AE38" s="49">
        <f t="shared" si="4"/>
        <v>0</v>
      </c>
      <c r="AF38" s="36">
        <f t="shared" si="5"/>
        <v>0</v>
      </c>
      <c r="AG38" s="1">
        <v>35</v>
      </c>
    </row>
    <row r="39" spans="1:33" ht="12.75">
      <c r="A39" s="48">
        <f t="shared" si="6"/>
        <v>22</v>
      </c>
      <c r="B39" s="38">
        <f>'Prezencka Muzi'!A37</f>
        <v>36</v>
      </c>
      <c r="C39" s="38">
        <f>'Prezencka Muzi'!B37</f>
        <v>0</v>
      </c>
      <c r="D39" s="38">
        <f>'Prezencka Muzi'!C37</f>
        <v>0</v>
      </c>
      <c r="E39" s="38">
        <f>'Prezencka Muzi'!D37</f>
        <v>0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8">
        <f t="shared" si="1"/>
        <v>0</v>
      </c>
      <c r="AC39" s="38">
        <f t="shared" si="2"/>
        <v>0</v>
      </c>
      <c r="AD39" s="38">
        <f t="shared" si="3"/>
        <v>0</v>
      </c>
      <c r="AE39" s="49">
        <f t="shared" si="4"/>
        <v>0</v>
      </c>
      <c r="AF39" s="36">
        <f t="shared" si="5"/>
        <v>0</v>
      </c>
      <c r="AG39" s="1">
        <v>36</v>
      </c>
    </row>
    <row r="40" spans="1:33" ht="12.75">
      <c r="A40" s="48">
        <f t="shared" si="6"/>
        <v>22</v>
      </c>
      <c r="B40" s="38">
        <f>'Prezencka Muzi'!A38</f>
        <v>37</v>
      </c>
      <c r="C40" s="38">
        <f>'Prezencka Muzi'!B38</f>
        <v>0</v>
      </c>
      <c r="D40" s="38">
        <f>'Prezencka Muzi'!C38</f>
        <v>0</v>
      </c>
      <c r="E40" s="38">
        <f>'Prezencka Muzi'!D38</f>
        <v>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8">
        <f t="shared" si="1"/>
        <v>0</v>
      </c>
      <c r="AC40" s="38">
        <f t="shared" si="2"/>
        <v>0</v>
      </c>
      <c r="AD40" s="38">
        <f t="shared" si="3"/>
        <v>0</v>
      </c>
      <c r="AE40" s="49">
        <f t="shared" si="4"/>
        <v>0</v>
      </c>
      <c r="AF40" s="36">
        <f t="shared" si="5"/>
        <v>0</v>
      </c>
      <c r="AG40" s="1">
        <v>37</v>
      </c>
    </row>
    <row r="41" spans="1:33" ht="12.75">
      <c r="A41" s="48">
        <f t="shared" si="6"/>
        <v>22</v>
      </c>
      <c r="B41" s="38">
        <f>'Prezencka Muzi'!A39</f>
        <v>38</v>
      </c>
      <c r="C41" s="38">
        <f>'Prezencka Muzi'!B39</f>
        <v>0</v>
      </c>
      <c r="D41" s="38">
        <f>'Prezencka Muzi'!C39</f>
        <v>0</v>
      </c>
      <c r="E41" s="38">
        <f>'Prezencka Muzi'!D39</f>
        <v>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8">
        <f t="shared" si="1"/>
        <v>0</v>
      </c>
      <c r="AC41" s="38">
        <f t="shared" si="2"/>
        <v>0</v>
      </c>
      <c r="AD41" s="38">
        <f t="shared" si="3"/>
        <v>0</v>
      </c>
      <c r="AE41" s="49">
        <f t="shared" si="4"/>
        <v>0</v>
      </c>
      <c r="AF41" s="36">
        <f t="shared" si="5"/>
        <v>0</v>
      </c>
      <c r="AG41" s="1">
        <v>38</v>
      </c>
    </row>
    <row r="42" spans="1:33" ht="12.75">
      <c r="A42" s="48">
        <f t="shared" si="6"/>
        <v>22</v>
      </c>
      <c r="B42" s="38">
        <f>'Prezencka Muzi'!A40</f>
        <v>39</v>
      </c>
      <c r="C42" s="38">
        <f>'Prezencka Muzi'!B40</f>
        <v>0</v>
      </c>
      <c r="D42" s="38">
        <f>'Prezencka Muzi'!C40</f>
        <v>0</v>
      </c>
      <c r="E42" s="38">
        <f>'Prezencka Muzi'!D40</f>
        <v>0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8">
        <f t="shared" si="1"/>
        <v>0</v>
      </c>
      <c r="AC42" s="38">
        <f t="shared" si="2"/>
        <v>0</v>
      </c>
      <c r="AD42" s="38">
        <f t="shared" si="3"/>
        <v>0</v>
      </c>
      <c r="AE42" s="49">
        <f t="shared" si="4"/>
        <v>0</v>
      </c>
      <c r="AF42" s="36">
        <f t="shared" si="5"/>
        <v>0</v>
      </c>
      <c r="AG42" s="1">
        <v>39</v>
      </c>
    </row>
    <row r="43" spans="1:33" ht="12.75">
      <c r="A43" s="48">
        <f t="shared" si="6"/>
        <v>22</v>
      </c>
      <c r="B43" s="38">
        <f>'Prezencka Muzi'!A41</f>
        <v>40</v>
      </c>
      <c r="C43" s="38">
        <f>'Prezencka Muzi'!B41</f>
        <v>0</v>
      </c>
      <c r="D43" s="38">
        <f>'Prezencka Muzi'!C41</f>
        <v>0</v>
      </c>
      <c r="E43" s="38">
        <f>'Prezencka Muzi'!D41</f>
        <v>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8">
        <f t="shared" si="1"/>
        <v>0</v>
      </c>
      <c r="AC43" s="38">
        <f t="shared" si="2"/>
        <v>0</v>
      </c>
      <c r="AD43" s="38">
        <f t="shared" si="3"/>
        <v>0</v>
      </c>
      <c r="AE43" s="49">
        <f t="shared" si="4"/>
        <v>0</v>
      </c>
      <c r="AF43" s="36">
        <f t="shared" si="5"/>
        <v>0</v>
      </c>
      <c r="AG43" s="1">
        <v>40</v>
      </c>
    </row>
    <row r="44" spans="1:33" ht="12.75">
      <c r="A44" s="51">
        <f t="shared" si="6"/>
        <v>22</v>
      </c>
      <c r="B44" s="52">
        <f>'Prezencka Muzi'!A42</f>
        <v>41</v>
      </c>
      <c r="C44" s="52">
        <f>'Prezencka Muzi'!B42</f>
        <v>0</v>
      </c>
      <c r="D44" s="52">
        <f>'Prezencka Muzi'!C42</f>
        <v>0</v>
      </c>
      <c r="E44" s="52">
        <f>'Prezencka Muzi'!D42</f>
        <v>0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2">
        <f t="shared" si="1"/>
        <v>0</v>
      </c>
      <c r="AC44" s="52">
        <f t="shared" si="2"/>
        <v>0</v>
      </c>
      <c r="AD44" s="52">
        <f t="shared" si="3"/>
        <v>0</v>
      </c>
      <c r="AE44" s="54">
        <f t="shared" si="4"/>
        <v>0</v>
      </c>
      <c r="AF44" s="55">
        <f t="shared" si="5"/>
        <v>0</v>
      </c>
      <c r="AG44" s="1">
        <v>41</v>
      </c>
    </row>
    <row r="45" spans="1:33" ht="12.75" hidden="1">
      <c r="A45" s="48">
        <f t="shared" si="6"/>
        <v>22</v>
      </c>
      <c r="B45" s="38">
        <f>'Prezencka Muzi'!A43</f>
        <v>42</v>
      </c>
      <c r="C45" s="38">
        <f>'Prezencka Muzi'!B43</f>
        <v>0</v>
      </c>
      <c r="D45" s="38">
        <f>'Prezencka Muzi'!C43</f>
        <v>0</v>
      </c>
      <c r="E45" s="38">
        <f>'Prezencka Muzi'!D43</f>
        <v>0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8">
        <f t="shared" si="1"/>
        <v>0</v>
      </c>
      <c r="AC45" s="38">
        <f t="shared" si="2"/>
        <v>0</v>
      </c>
      <c r="AD45" s="38">
        <f t="shared" si="3"/>
        <v>0</v>
      </c>
      <c r="AE45" s="49">
        <f t="shared" si="4"/>
        <v>0</v>
      </c>
      <c r="AF45" s="56">
        <f t="shared" si="5"/>
        <v>0</v>
      </c>
      <c r="AG45" s="1">
        <v>42</v>
      </c>
    </row>
    <row r="46" spans="1:33" ht="12.75" hidden="1">
      <c r="A46" s="48">
        <f t="shared" si="6"/>
        <v>22</v>
      </c>
      <c r="B46" s="38">
        <f>'Prezencka Muzi'!A44</f>
        <v>43</v>
      </c>
      <c r="C46" s="38">
        <f>'Prezencka Muzi'!B44</f>
        <v>0</v>
      </c>
      <c r="D46" s="38">
        <f>'Prezencka Muzi'!C44</f>
        <v>0</v>
      </c>
      <c r="E46" s="38">
        <f>'Prezencka Muzi'!D44</f>
        <v>0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8">
        <f t="shared" si="1"/>
        <v>0</v>
      </c>
      <c r="AC46" s="38">
        <f t="shared" si="2"/>
        <v>0</v>
      </c>
      <c r="AD46" s="38">
        <f t="shared" si="3"/>
        <v>0</v>
      </c>
      <c r="AE46" s="49">
        <f t="shared" si="4"/>
        <v>0</v>
      </c>
      <c r="AF46" s="56">
        <f t="shared" si="5"/>
        <v>0</v>
      </c>
      <c r="AG46" s="1">
        <v>43</v>
      </c>
    </row>
    <row r="47" spans="1:33" ht="12.75" hidden="1">
      <c r="A47" s="48">
        <f t="shared" si="6"/>
        <v>22</v>
      </c>
      <c r="B47" s="38">
        <f>'Prezencka Muzi'!A45</f>
        <v>44</v>
      </c>
      <c r="C47" s="38">
        <f>'Prezencka Muzi'!B45</f>
        <v>0</v>
      </c>
      <c r="D47" s="38">
        <f>'Prezencka Muzi'!C45</f>
        <v>0</v>
      </c>
      <c r="E47" s="38">
        <f>'Prezencka Muzi'!D45</f>
        <v>0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8">
        <f t="shared" si="1"/>
        <v>0</v>
      </c>
      <c r="AC47" s="38">
        <f t="shared" si="2"/>
        <v>0</v>
      </c>
      <c r="AD47" s="38">
        <f t="shared" si="3"/>
        <v>0</v>
      </c>
      <c r="AE47" s="49">
        <f t="shared" si="4"/>
        <v>0</v>
      </c>
      <c r="AF47" s="56">
        <f t="shared" si="5"/>
        <v>0</v>
      </c>
      <c r="AG47" s="1">
        <v>44</v>
      </c>
    </row>
    <row r="48" spans="1:33" ht="12.75" hidden="1">
      <c r="A48" s="48">
        <f t="shared" si="6"/>
        <v>22</v>
      </c>
      <c r="B48" s="38">
        <f>'Prezencka Muzi'!A46</f>
        <v>57</v>
      </c>
      <c r="C48" s="38">
        <f>'Prezencka Muzi'!B46</f>
        <v>0</v>
      </c>
      <c r="D48" s="38">
        <f>'Prezencka Muzi'!C46</f>
        <v>0</v>
      </c>
      <c r="E48" s="38">
        <f>'Prezencka Muzi'!D46</f>
        <v>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8">
        <f t="shared" si="1"/>
        <v>0</v>
      </c>
      <c r="AC48" s="38">
        <f t="shared" si="2"/>
        <v>0</v>
      </c>
      <c r="AD48" s="38">
        <f t="shared" si="3"/>
        <v>0</v>
      </c>
      <c r="AE48" s="49">
        <f t="shared" si="4"/>
        <v>0</v>
      </c>
      <c r="AF48" s="56">
        <f t="shared" si="5"/>
        <v>0</v>
      </c>
      <c r="AG48" s="1">
        <v>45</v>
      </c>
    </row>
    <row r="49" spans="1:33" ht="12.75" hidden="1">
      <c r="A49" s="48">
        <f t="shared" si="6"/>
        <v>22</v>
      </c>
      <c r="B49" s="38">
        <f>'Prezencka Muzi'!A47</f>
        <v>58</v>
      </c>
      <c r="C49" s="38">
        <f>'Prezencka Muzi'!B47</f>
        <v>0</v>
      </c>
      <c r="D49" s="38">
        <f>'Prezencka Muzi'!C47</f>
        <v>0</v>
      </c>
      <c r="E49" s="38">
        <f>'Prezencka Muzi'!D47</f>
        <v>0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8">
        <f t="shared" si="1"/>
        <v>0</v>
      </c>
      <c r="AC49" s="38">
        <f t="shared" si="2"/>
        <v>0</v>
      </c>
      <c r="AD49" s="38">
        <f t="shared" si="3"/>
        <v>0</v>
      </c>
      <c r="AE49" s="49">
        <f t="shared" si="4"/>
        <v>0</v>
      </c>
      <c r="AF49" s="56">
        <f t="shared" si="5"/>
        <v>0</v>
      </c>
      <c r="AG49" s="1">
        <v>46</v>
      </c>
    </row>
    <row r="50" spans="1:33" ht="12.75" hidden="1">
      <c r="A50" s="48">
        <f t="shared" si="6"/>
        <v>22</v>
      </c>
      <c r="B50" s="38">
        <f>'Prezencka Muzi'!A48</f>
        <v>59</v>
      </c>
      <c r="C50" s="38">
        <f>'Prezencka Muzi'!B48</f>
        <v>0</v>
      </c>
      <c r="D50" s="38">
        <f>'Prezencka Muzi'!C48</f>
        <v>0</v>
      </c>
      <c r="E50" s="38">
        <f>'Prezencka Muzi'!D48</f>
        <v>0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8">
        <f t="shared" si="1"/>
        <v>0</v>
      </c>
      <c r="AC50" s="38">
        <f t="shared" si="2"/>
        <v>0</v>
      </c>
      <c r="AD50" s="38">
        <f t="shared" si="3"/>
        <v>0</v>
      </c>
      <c r="AE50" s="49">
        <f t="shared" si="4"/>
        <v>0</v>
      </c>
      <c r="AF50" s="56">
        <f t="shared" si="5"/>
        <v>0</v>
      </c>
      <c r="AG50" s="1">
        <v>47</v>
      </c>
    </row>
    <row r="51" spans="1:33" ht="12.75" hidden="1">
      <c r="A51" s="48">
        <f t="shared" si="6"/>
        <v>22</v>
      </c>
      <c r="B51" s="38">
        <f>'Prezencka Muzi'!A49</f>
        <v>60</v>
      </c>
      <c r="C51" s="38">
        <f>'Prezencka Muzi'!B49</f>
        <v>0</v>
      </c>
      <c r="D51" s="38">
        <f>'Prezencka Muzi'!C49</f>
        <v>0</v>
      </c>
      <c r="E51" s="38">
        <f>'Prezencka Muzi'!D49</f>
        <v>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8">
        <f t="shared" si="1"/>
        <v>0</v>
      </c>
      <c r="AC51" s="38">
        <f t="shared" si="2"/>
        <v>0</v>
      </c>
      <c r="AD51" s="38">
        <f t="shared" si="3"/>
        <v>0</v>
      </c>
      <c r="AE51" s="49">
        <f t="shared" si="4"/>
        <v>0</v>
      </c>
      <c r="AF51" s="56">
        <f t="shared" si="5"/>
        <v>0</v>
      </c>
      <c r="AG51" s="1">
        <v>48</v>
      </c>
    </row>
    <row r="52" spans="1:31" ht="12.75">
      <c r="A52" s="160" t="s">
        <v>43</v>
      </c>
      <c r="B52" s="160"/>
      <c r="C52" s="160"/>
      <c r="D52" s="57">
        <f ca="1">+NOW()</f>
        <v>41561.41250636574</v>
      </c>
      <c r="E52" s="24"/>
      <c r="AB52" s="24"/>
      <c r="AC52" s="24"/>
      <c r="AD52" s="24"/>
      <c r="AE52" s="24"/>
    </row>
    <row r="53" spans="1:31" ht="12.75">
      <c r="A53" s="161" t="s">
        <v>66</v>
      </c>
      <c r="B53" s="161"/>
      <c r="C53" s="161"/>
      <c r="D53" s="58">
        <f>D52+"0:30:00"</f>
        <v>41561.43333969908</v>
      </c>
      <c r="E53" s="24"/>
      <c r="AB53" s="24"/>
      <c r="AC53" s="24"/>
      <c r="AD53" s="24"/>
      <c r="AE53" s="24"/>
    </row>
    <row r="54" spans="2:31" ht="12.75">
      <c r="B54" s="24"/>
      <c r="C54" s="57"/>
      <c r="E54" s="24"/>
      <c r="AB54" s="24"/>
      <c r="AC54" s="24"/>
      <c r="AD54" s="24"/>
      <c r="AE54" s="24"/>
    </row>
    <row r="55" spans="1:31" ht="15.75">
      <c r="A55" s="162" t="s">
        <v>67</v>
      </c>
      <c r="B55" s="162"/>
      <c r="C55" s="162"/>
      <c r="E55" s="24"/>
      <c r="AB55" s="24"/>
      <c r="AC55" s="24"/>
      <c r="AD55" s="24"/>
      <c r="AE55" s="24"/>
    </row>
    <row r="56" spans="2:31" ht="12.75">
      <c r="B56" s="24"/>
      <c r="C56" s="24"/>
      <c r="D56" s="24"/>
      <c r="E56" s="24"/>
      <c r="AB56" s="24"/>
      <c r="AC56" s="24"/>
      <c r="AD56" s="24"/>
      <c r="AE56" s="24"/>
    </row>
    <row r="57" spans="2:31" ht="12.75">
      <c r="B57" s="24"/>
      <c r="C57" s="24"/>
      <c r="E57" s="24"/>
      <c r="AB57" s="24"/>
      <c r="AC57" s="24"/>
      <c r="AD57" s="24"/>
      <c r="AE57" s="24"/>
    </row>
    <row r="58" spans="2:31" ht="12.75">
      <c r="B58" s="24"/>
      <c r="C58" s="24"/>
      <c r="D58" s="24"/>
      <c r="E58" s="24"/>
      <c r="AB58" s="24"/>
      <c r="AC58" s="24"/>
      <c r="AD58" s="24"/>
      <c r="AE58" s="24"/>
    </row>
    <row r="59" spans="2:31" ht="12.75">
      <c r="B59" s="24"/>
      <c r="C59" s="24"/>
      <c r="D59" s="24"/>
      <c r="E59" s="24"/>
      <c r="AB59" s="24"/>
      <c r="AC59" s="24"/>
      <c r="AD59" s="24"/>
      <c r="AE59" s="24"/>
    </row>
    <row r="60" spans="2:31" ht="12.75">
      <c r="B60" s="24"/>
      <c r="C60" s="24"/>
      <c r="D60" s="24"/>
      <c r="E60" s="24"/>
      <c r="AB60" s="24"/>
      <c r="AC60" s="24"/>
      <c r="AD60" s="24"/>
      <c r="AE60" s="24"/>
    </row>
    <row r="61" spans="2:31" ht="12.75">
      <c r="B61" s="24"/>
      <c r="C61" s="24"/>
      <c r="D61" s="24"/>
      <c r="E61" s="24"/>
      <c r="AB61" s="24"/>
      <c r="AC61" s="24"/>
      <c r="AD61" s="24"/>
      <c r="AE61" s="24"/>
    </row>
    <row r="62" spans="2:31" ht="12.75">
      <c r="B62" s="24"/>
      <c r="C62" s="24"/>
      <c r="D62" s="24"/>
      <c r="E62" s="24"/>
      <c r="AB62" s="24"/>
      <c r="AC62" s="24"/>
      <c r="AD62" s="24"/>
      <c r="AE62" s="24"/>
    </row>
    <row r="63" spans="2:31" ht="12.75">
      <c r="B63" s="24"/>
      <c r="C63" s="24"/>
      <c r="D63" s="24"/>
      <c r="E63" s="24"/>
      <c r="AB63" s="24"/>
      <c r="AC63" s="24"/>
      <c r="AD63" s="24"/>
      <c r="AE63" s="24"/>
    </row>
    <row r="64" spans="2:31" ht="12.75">
      <c r="B64" s="24"/>
      <c r="C64" s="24"/>
      <c r="D64" s="24"/>
      <c r="E64" s="24"/>
      <c r="AB64" s="24"/>
      <c r="AC64" s="24"/>
      <c r="AD64" s="24"/>
      <c r="AE64" s="24"/>
    </row>
    <row r="65" spans="2:31" ht="12.75">
      <c r="B65" s="24"/>
      <c r="C65" s="24"/>
      <c r="D65" s="24"/>
      <c r="E65" s="24"/>
      <c r="AB65" s="24"/>
      <c r="AC65" s="24"/>
      <c r="AD65" s="24"/>
      <c r="AE65" s="24"/>
    </row>
    <row r="66" spans="2:31" ht="12.75">
      <c r="B66" s="24"/>
      <c r="C66" s="24"/>
      <c r="D66" s="24"/>
      <c r="E66" s="24"/>
      <c r="AB66" s="24"/>
      <c r="AC66" s="24"/>
      <c r="AD66" s="24"/>
      <c r="AE66" s="24"/>
    </row>
    <row r="67" spans="2:31" ht="12.75">
      <c r="B67" s="24"/>
      <c r="C67" s="24"/>
      <c r="D67" s="24"/>
      <c r="E67" s="24"/>
      <c r="AB67" s="24"/>
      <c r="AC67" s="24"/>
      <c r="AD67" s="24"/>
      <c r="AE67" s="24"/>
    </row>
    <row r="68" spans="2:31" ht="12.75">
      <c r="B68" s="24"/>
      <c r="C68" s="24"/>
      <c r="D68" s="24"/>
      <c r="E68" s="24"/>
      <c r="AB68" s="24"/>
      <c r="AC68" s="24"/>
      <c r="AD68" s="24"/>
      <c r="AE68" s="24"/>
    </row>
    <row r="69" spans="5:31" ht="12.75">
      <c r="E69" s="24"/>
      <c r="AB69" s="24"/>
      <c r="AC69" s="24"/>
      <c r="AD69" s="24"/>
      <c r="AE69" s="24"/>
    </row>
  </sheetData>
  <sheetProtection selectLockedCells="1" selectUnlockedCells="1"/>
  <mergeCells count="24">
    <mergeCell ref="A53:C53"/>
    <mergeCell ref="A55:C55"/>
    <mergeCell ref="Z2:AA2"/>
    <mergeCell ref="AB2:AB3"/>
    <mergeCell ref="AC2:AC3"/>
    <mergeCell ref="AD2:AD3"/>
    <mergeCell ref="AE2:AE3"/>
    <mergeCell ref="A52:C52"/>
    <mergeCell ref="N2:O2"/>
    <mergeCell ref="P2:Q2"/>
    <mergeCell ref="R2:S2"/>
    <mergeCell ref="T2:U2"/>
    <mergeCell ref="V2:W2"/>
    <mergeCell ref="X2:Y2"/>
    <mergeCell ref="A1:AE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F4:AA51">
    <cfRule type="cellIs" priority="1" dxfId="0" operator="greaterThan" stopIfTrue="1">
      <formula>0</formula>
    </cfRule>
  </conditionalFormatting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1" width="0" style="2" hidden="1" customWidth="1"/>
    <col min="2" max="2" width="9.7109375" style="60" customWidth="1"/>
    <col min="3" max="3" width="8.421875" style="0" customWidth="1"/>
    <col min="4" max="4" width="32.7109375" style="0" customWidth="1"/>
    <col min="5" max="5" width="33.140625" style="0" customWidth="1"/>
    <col min="8" max="8" width="11.7109375" style="0" customWidth="1"/>
  </cols>
  <sheetData>
    <row r="1" spans="1:6" ht="30">
      <c r="A1" s="163" t="s">
        <v>68</v>
      </c>
      <c r="B1" s="163"/>
      <c r="C1" s="163"/>
      <c r="D1" s="163"/>
      <c r="E1" s="163"/>
      <c r="F1" s="163"/>
    </row>
    <row r="2" spans="1:6" ht="12.75" customHeight="1">
      <c r="A2" s="156" t="s">
        <v>69</v>
      </c>
      <c r="B2" s="157" t="s">
        <v>44</v>
      </c>
      <c r="C2" s="156" t="s">
        <v>0</v>
      </c>
      <c r="D2" s="156" t="s">
        <v>1</v>
      </c>
      <c r="E2" s="156" t="s">
        <v>2</v>
      </c>
      <c r="F2" s="157" t="s">
        <v>70</v>
      </c>
    </row>
    <row r="3" spans="1:6" ht="12.75">
      <c r="A3" s="156"/>
      <c r="B3" s="157"/>
      <c r="C3" s="156"/>
      <c r="D3" s="156"/>
      <c r="E3" s="156"/>
      <c r="F3" s="157"/>
    </row>
    <row r="4" spans="1:6" ht="12.75" hidden="1">
      <c r="A4" s="61">
        <v>0.7083333333333334</v>
      </c>
      <c r="B4" s="62" t="s">
        <v>71</v>
      </c>
      <c r="C4" s="63" t="e">
        <f>#N/A</f>
        <v>#N/A</v>
      </c>
      <c r="D4" s="64" t="e">
        <f>#N/A</f>
        <v>#N/A</v>
      </c>
      <c r="E4" s="65" t="e">
        <f>#N/A</f>
        <v>#N/A</v>
      </c>
      <c r="F4" s="65" t="e">
        <f>#N/A</f>
        <v>#N/A</v>
      </c>
    </row>
    <row r="5" spans="1:6" ht="12.75" hidden="1">
      <c r="A5" s="66">
        <f aca="true" t="shared" si="0" ref="A5:A11">A4+D$22</f>
        <v>0.7118055555555556</v>
      </c>
      <c r="B5" s="62" t="s">
        <v>72</v>
      </c>
      <c r="C5" s="67" t="e">
        <f>#N/A</f>
        <v>#N/A</v>
      </c>
      <c r="D5" s="68" t="e">
        <f>#N/A</f>
        <v>#N/A</v>
      </c>
      <c r="E5" s="69" t="e">
        <f>#N/A</f>
        <v>#N/A</v>
      </c>
      <c r="F5" s="69" t="e">
        <f>#N/A</f>
        <v>#N/A</v>
      </c>
    </row>
    <row r="6" spans="1:6" ht="12.75" hidden="1">
      <c r="A6" s="66">
        <f t="shared" si="0"/>
        <v>0.7152777777777778</v>
      </c>
      <c r="B6" s="62" t="s">
        <v>73</v>
      </c>
      <c r="C6" s="67" t="str">
        <f>'Kvalifikacia Muzi'!C15</f>
        <v>Jaro Beskyd</v>
      </c>
      <c r="D6" s="68">
        <f>'Kvalifikacia Muzi'!D15</f>
        <v>1984</v>
      </c>
      <c r="E6" s="69">
        <f>'Kvalifikacia Muzi'!E15</f>
        <v>1987</v>
      </c>
      <c r="F6" s="69">
        <f>'Kvalifikacia Muzi'!F15</f>
        <v>1</v>
      </c>
    </row>
    <row r="7" spans="1:6" ht="12.75" hidden="1">
      <c r="A7" s="66">
        <f t="shared" si="0"/>
        <v>0.71875</v>
      </c>
      <c r="B7" s="62" t="s">
        <v>74</v>
      </c>
      <c r="C7" s="67" t="str">
        <f>'Kvalifikacia Muzi'!C14</f>
        <v>Ján Pukanský</v>
      </c>
      <c r="D7" s="68" t="str">
        <f>'Kvalifikacia Muzi'!D14</f>
        <v>T2 Boulder team Košice</v>
      </c>
      <c r="E7" s="69">
        <f>'Kvalifikacia Muzi'!E14</f>
        <v>1978</v>
      </c>
      <c r="F7" s="69">
        <f>'Kvalifikacia Muzi'!F14</f>
        <v>2</v>
      </c>
    </row>
    <row r="8" spans="1:6" ht="12.75" hidden="1">
      <c r="A8" s="66">
        <f t="shared" si="0"/>
        <v>0.7222222222222222</v>
      </c>
      <c r="B8" s="62" t="s">
        <v>75</v>
      </c>
      <c r="C8" s="67" t="str">
        <f>'Kvalifikacia Muzi'!C13</f>
        <v>Peťo Tichý</v>
      </c>
      <c r="D8" s="68" t="str">
        <f>'Kvalifikacia Muzi'!D13</f>
        <v>K2 Žilina</v>
      </c>
      <c r="E8" s="69">
        <f>'Kvalifikacia Muzi'!E13</f>
        <v>0</v>
      </c>
      <c r="F8" s="69">
        <f>'Kvalifikacia Muzi'!F13</f>
        <v>1</v>
      </c>
    </row>
    <row r="9" spans="1:6" ht="12.75" hidden="1">
      <c r="A9" s="66">
        <f t="shared" si="0"/>
        <v>0.7256944444444444</v>
      </c>
      <c r="B9" s="62" t="s">
        <v>76</v>
      </c>
      <c r="C9" s="67" t="str">
        <f>'Kvalifikacia Muzi'!C12</f>
        <v>Michal Marek</v>
      </c>
      <c r="D9" s="68" t="str">
        <f>'Kvalifikacia Muzi'!D12</f>
        <v>Climbeer Smižany</v>
      </c>
      <c r="E9" s="69">
        <f>'Kvalifikacia Muzi'!E12</f>
        <v>1988</v>
      </c>
      <c r="F9" s="69">
        <f>'Kvalifikacia Muzi'!F12</f>
        <v>3</v>
      </c>
    </row>
    <row r="10" spans="1:6" ht="12.75" hidden="1">
      <c r="A10" s="66">
        <f t="shared" si="0"/>
        <v>0.7291666666666666</v>
      </c>
      <c r="B10" s="62" t="s">
        <v>77</v>
      </c>
      <c r="C10" s="67" t="str">
        <f>'Kvalifikacia Muzi'!C4</f>
        <v>Kubo Kováčik</v>
      </c>
      <c r="D10" s="68" t="str">
        <f>'Kvalifikacia Muzi'!D4</f>
        <v>Urban Apes, Amuerte</v>
      </c>
      <c r="E10" s="69">
        <f>'Kvalifikacia Muzi'!E4</f>
        <v>1989</v>
      </c>
      <c r="F10" s="69">
        <f>'Kvalifikacia Muzi'!F4</f>
        <v>1</v>
      </c>
    </row>
    <row r="11" spans="1:6" ht="12.75">
      <c r="A11" s="66">
        <f t="shared" si="0"/>
        <v>0.7326388888888888</v>
      </c>
      <c r="B11" s="70">
        <v>1</v>
      </c>
      <c r="C11" s="71">
        <f>'Kvalifikacia Muzi'!B11</f>
        <v>5</v>
      </c>
      <c r="D11" s="71" t="str">
        <f>'Kvalifikacia Muzi'!C11</f>
        <v>Tomáš Plevko</v>
      </c>
      <c r="E11" s="71" t="str">
        <f>'Kvalifikacia Muzi'!D11</f>
        <v>K2 Team, Edelweisse team</v>
      </c>
      <c r="F11" s="72">
        <f>'Kvalifikacia Muzi'!E11</f>
        <v>1999</v>
      </c>
    </row>
    <row r="12" spans="1:6" ht="12.75">
      <c r="A12" s="66"/>
      <c r="B12" s="73">
        <v>2</v>
      </c>
      <c r="C12" s="74">
        <f>'Kvalifikacia Muzi'!B12</f>
        <v>2</v>
      </c>
      <c r="D12" s="74" t="str">
        <f>'Kvalifikacia Muzi'!C12</f>
        <v>Michal Marek</v>
      </c>
      <c r="E12" s="74" t="str">
        <f>'Kvalifikacia Muzi'!D12</f>
        <v>Climbeer Smižany</v>
      </c>
      <c r="F12" s="75">
        <f>'Kvalifikacia Muzi'!E12</f>
        <v>1988</v>
      </c>
    </row>
    <row r="13" spans="1:6" ht="12.75">
      <c r="A13" s="66">
        <f>A11+D$22</f>
        <v>0.736111111111111</v>
      </c>
      <c r="B13" s="73">
        <v>3</v>
      </c>
      <c r="C13" s="74">
        <f>'Kvalifikacia Muzi'!B10</f>
        <v>7</v>
      </c>
      <c r="D13" s="74" t="str">
        <f>'Kvalifikacia Muzi'!C10</f>
        <v>Radovan Lukač</v>
      </c>
      <c r="E13" s="74" t="str">
        <f>'Kvalifikacia Muzi'!D10</f>
        <v>Poprad</v>
      </c>
      <c r="F13" s="75">
        <f>'Kvalifikacia Muzi'!E10</f>
        <v>1973</v>
      </c>
    </row>
    <row r="14" spans="1:6" ht="12.75">
      <c r="A14" s="66">
        <f>A13+D$22</f>
        <v>0.7395833333333333</v>
      </c>
      <c r="B14" s="73">
        <v>4</v>
      </c>
      <c r="C14" s="74">
        <f>'Kvalifikacia Muzi'!B9</f>
        <v>11</v>
      </c>
      <c r="D14" s="74" t="str">
        <f>'Kvalifikacia Muzi'!C9</f>
        <v>Dávid Zavacký</v>
      </c>
      <c r="E14" s="74" t="str">
        <f>'Kvalifikacia Muzi'!D9</f>
        <v>HK Vabec, Stará Ľubovňa</v>
      </c>
      <c r="F14" s="75">
        <f>'Kvalifikacia Muzi'!E9</f>
        <v>1974</v>
      </c>
    </row>
    <row r="15" spans="1:6" ht="12.75">
      <c r="A15" s="66">
        <f>A14+D$22</f>
        <v>0.7430555555555555</v>
      </c>
      <c r="B15" s="73">
        <v>5</v>
      </c>
      <c r="C15" s="74">
        <f>'Kvalifikacia Muzi'!B8</f>
        <v>19</v>
      </c>
      <c r="D15" s="74" t="str">
        <f>'Kvalifikacia Muzi'!C8</f>
        <v>Marián Banán Šeliga</v>
      </c>
      <c r="E15" s="74" t="str">
        <f>'Kvalifikacia Muzi'!D8</f>
        <v>K2 Žilina</v>
      </c>
      <c r="F15" s="75">
        <f>'Kvalifikacia Muzi'!E8</f>
        <v>0</v>
      </c>
    </row>
    <row r="16" spans="1:6" ht="12.75">
      <c r="A16" s="66">
        <f>A15+D$22</f>
        <v>0.7465277777777777</v>
      </c>
      <c r="B16" s="73">
        <v>6</v>
      </c>
      <c r="C16" s="74">
        <f>'Kvalifikacia Muzi'!B7</f>
        <v>17</v>
      </c>
      <c r="D16" s="74" t="str">
        <f>'Kvalifikacia Muzi'!C7</f>
        <v>Štefan Bednár</v>
      </c>
      <c r="E16" s="74" t="str">
        <f>'Kvalifikacia Muzi'!D7</f>
        <v>ŠK James Kežmarok</v>
      </c>
      <c r="F16" s="75">
        <f>'Kvalifikacia Muzi'!E7</f>
        <v>1989</v>
      </c>
    </row>
    <row r="17" spans="1:6" ht="12.75">
      <c r="A17" s="66">
        <f>A16+D$22</f>
        <v>0.7499999999999999</v>
      </c>
      <c r="B17" s="73">
        <v>7</v>
      </c>
      <c r="C17" s="74">
        <f>'Kvalifikacia Muzi'!B6</f>
        <v>14</v>
      </c>
      <c r="D17" s="74" t="str">
        <f>'Kvalifikacia Muzi'!C6</f>
        <v>Ondro Humpi Švub</v>
      </c>
      <c r="E17" s="74" t="str">
        <f>'Kvalifikacia Muzi'!D6</f>
        <v>CCCBBB, Urban Apes</v>
      </c>
      <c r="F17" s="75">
        <f>'Kvalifikacia Muzi'!E6</f>
        <v>1985</v>
      </c>
    </row>
    <row r="18" spans="1:6" ht="12.75">
      <c r="A18" s="66">
        <f>A17+D$22</f>
        <v>0.7534722222222221</v>
      </c>
      <c r="B18" s="73">
        <v>8</v>
      </c>
      <c r="C18" s="74">
        <f>'Kvalifikacia Muzi'!B5</f>
        <v>15</v>
      </c>
      <c r="D18" s="74" t="str">
        <f>'Kvalifikacia Muzi'!C5</f>
        <v>Matej MATES Švub</v>
      </c>
      <c r="E18" s="74" t="str">
        <f>'Kvalifikacia Muzi'!D5</f>
        <v>CCCBBB, K2 Team</v>
      </c>
      <c r="F18" s="75">
        <f>'Kvalifikacia Muzi'!E5</f>
        <v>1990</v>
      </c>
    </row>
    <row r="19" spans="1:6" ht="12.75">
      <c r="A19"/>
      <c r="B19" s="76">
        <v>9</v>
      </c>
      <c r="C19" s="77">
        <f>'Kvalifikacia Muzi'!B4</f>
        <v>6</v>
      </c>
      <c r="D19" s="77" t="str">
        <f>'Kvalifikacia Muzi'!C4</f>
        <v>Kubo Kováčik</v>
      </c>
      <c r="E19" s="77" t="str">
        <f>'Kvalifikacia Muzi'!D4</f>
        <v>Urban Apes, Amuerte</v>
      </c>
      <c r="F19" s="78">
        <f>'Kvalifikacia Muzi'!E4</f>
        <v>1989</v>
      </c>
    </row>
    <row r="22" spans="3:4" ht="12.75">
      <c r="C22" s="79" t="s">
        <v>78</v>
      </c>
      <c r="D22" s="80">
        <v>0.003472222222222222</v>
      </c>
    </row>
    <row r="25" ht="139.5" customHeight="1"/>
    <row r="26" spans="2:7" ht="30">
      <c r="B26" s="163" t="s">
        <v>68</v>
      </c>
      <c r="C26" s="163"/>
      <c r="D26" s="163"/>
      <c r="E26" s="163"/>
      <c r="F26" s="163"/>
      <c r="G26" s="163"/>
    </row>
    <row r="27" spans="2:6" ht="12.75" customHeight="1">
      <c r="B27" s="157" t="s">
        <v>44</v>
      </c>
      <c r="C27" s="156" t="s">
        <v>0</v>
      </c>
      <c r="D27" s="156" t="s">
        <v>1</v>
      </c>
      <c r="E27" s="156" t="s">
        <v>2</v>
      </c>
      <c r="F27" s="157" t="s">
        <v>70</v>
      </c>
    </row>
    <row r="28" spans="2:6" ht="12.75">
      <c r="B28" s="157"/>
      <c r="C28" s="156"/>
      <c r="D28" s="156"/>
      <c r="E28" s="156"/>
      <c r="F28" s="157"/>
    </row>
    <row r="29" spans="2:6" ht="12.75">
      <c r="B29" s="70">
        <v>1</v>
      </c>
      <c r="C29" s="71">
        <v>2</v>
      </c>
      <c r="D29" s="71" t="s">
        <v>8</v>
      </c>
      <c r="E29" s="71" t="s">
        <v>9</v>
      </c>
      <c r="F29" s="72">
        <v>1988</v>
      </c>
    </row>
    <row r="30" spans="2:6" ht="12.75">
      <c r="B30" s="73">
        <v>2</v>
      </c>
      <c r="C30" s="74">
        <v>5</v>
      </c>
      <c r="D30" s="74" t="s">
        <v>14</v>
      </c>
      <c r="E30" s="74" t="s">
        <v>15</v>
      </c>
      <c r="F30" s="75">
        <v>1999</v>
      </c>
    </row>
    <row r="31" spans="2:6" ht="12.75">
      <c r="B31" s="73">
        <v>3</v>
      </c>
      <c r="C31" s="74">
        <v>7</v>
      </c>
      <c r="D31" s="74" t="s">
        <v>18</v>
      </c>
      <c r="E31" s="74" t="s">
        <v>13</v>
      </c>
      <c r="F31" s="75">
        <v>1973</v>
      </c>
    </row>
    <row r="32" spans="2:6" ht="12.75">
      <c r="B32" s="73">
        <v>4</v>
      </c>
      <c r="C32" s="74">
        <v>11</v>
      </c>
      <c r="D32" s="74" t="s">
        <v>24</v>
      </c>
      <c r="E32" s="74" t="s">
        <v>25</v>
      </c>
      <c r="F32" s="75">
        <v>1974</v>
      </c>
    </row>
    <row r="33" spans="2:6" ht="12.75">
      <c r="B33" s="73">
        <v>5</v>
      </c>
      <c r="C33" s="74">
        <v>19</v>
      </c>
      <c r="D33" s="74" t="s">
        <v>38</v>
      </c>
      <c r="E33" s="74" t="s">
        <v>37</v>
      </c>
      <c r="F33" s="75">
        <v>0</v>
      </c>
    </row>
    <row r="34" spans="2:6" ht="12.75">
      <c r="B34" s="73">
        <v>6</v>
      </c>
      <c r="C34" s="74">
        <v>17</v>
      </c>
      <c r="D34" s="74" t="s">
        <v>34</v>
      </c>
      <c r="E34" s="74" t="s">
        <v>35</v>
      </c>
      <c r="F34" s="75">
        <v>1989</v>
      </c>
    </row>
    <row r="35" spans="2:6" ht="12.75">
      <c r="B35" s="73">
        <v>7</v>
      </c>
      <c r="C35" s="74">
        <v>14</v>
      </c>
      <c r="D35" s="74" t="s">
        <v>28</v>
      </c>
      <c r="E35" s="74" t="s">
        <v>29</v>
      </c>
      <c r="F35" s="75">
        <v>1985</v>
      </c>
    </row>
    <row r="36" spans="2:6" ht="12.75">
      <c r="B36" s="73">
        <v>8</v>
      </c>
      <c r="C36" s="74">
        <v>15</v>
      </c>
      <c r="D36" s="74" t="s">
        <v>30</v>
      </c>
      <c r="E36" s="74" t="s">
        <v>31</v>
      </c>
      <c r="F36" s="75">
        <v>1990</v>
      </c>
    </row>
    <row r="37" spans="2:6" ht="12.75">
      <c r="B37" s="76">
        <v>9</v>
      </c>
      <c r="C37" s="77">
        <v>6</v>
      </c>
      <c r="D37" s="77" t="s">
        <v>16</v>
      </c>
      <c r="E37" s="77" t="s">
        <v>17</v>
      </c>
      <c r="F37" s="78">
        <v>1989</v>
      </c>
    </row>
    <row r="38" ht="12.75" hidden="1">
      <c r="B38" s="66"/>
    </row>
    <row r="39" ht="12.75" hidden="1">
      <c r="B39" s="66"/>
    </row>
    <row r="40" ht="12.75" hidden="1">
      <c r="B40" s="66"/>
    </row>
    <row r="41" ht="12.75" hidden="1">
      <c r="B41" s="66"/>
    </row>
    <row r="42" ht="12.75" hidden="1">
      <c r="B42" s="66"/>
    </row>
    <row r="43" ht="12.75" hidden="1">
      <c r="B43" s="66"/>
    </row>
    <row r="44" ht="12.75" hidden="1">
      <c r="B44"/>
    </row>
    <row r="45" spans="2:3" ht="12.75">
      <c r="B45" s="2"/>
      <c r="C45" s="60"/>
    </row>
    <row r="46" spans="2:3" ht="12.75">
      <c r="B46" s="2"/>
      <c r="C46" s="60"/>
    </row>
    <row r="47" spans="2:5" ht="12.75">
      <c r="B47" s="2"/>
      <c r="C47" s="60"/>
      <c r="D47" s="79" t="s">
        <v>78</v>
      </c>
      <c r="E47" s="80" t="s">
        <v>79</v>
      </c>
    </row>
    <row r="48" spans="2:3" ht="12.75">
      <c r="B48" s="2"/>
      <c r="C48" s="60"/>
    </row>
    <row r="49" spans="2:3" ht="12.75">
      <c r="B49" s="2"/>
      <c r="C49" s="60"/>
    </row>
  </sheetData>
  <sheetProtection selectLockedCells="1" selectUnlockedCells="1"/>
  <mergeCells count="13">
    <mergeCell ref="B26:G26"/>
    <mergeCell ref="B27:B28"/>
    <mergeCell ref="C27:C28"/>
    <mergeCell ref="D27:D28"/>
    <mergeCell ref="E27:E28"/>
    <mergeCell ref="F27:F28"/>
    <mergeCell ref="A1:F1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8.28125" style="1" customWidth="1"/>
    <col min="2" max="2" width="9.140625" style="1" customWidth="1"/>
    <col min="3" max="3" width="22.57421875" style="1" customWidth="1"/>
    <col min="4" max="4" width="27.00390625" style="1" customWidth="1"/>
    <col min="5" max="5" width="8.7109375" style="1" customWidth="1"/>
    <col min="6" max="6" width="5.421875" style="24" customWidth="1"/>
    <col min="7" max="7" width="4.421875" style="24" customWidth="1"/>
    <col min="8" max="8" width="5.421875" style="24" customWidth="1"/>
    <col min="9" max="9" width="4.421875" style="24" customWidth="1"/>
    <col min="10" max="10" width="5.421875" style="24" customWidth="1"/>
    <col min="11" max="11" width="4.421875" style="24" customWidth="1"/>
    <col min="12" max="12" width="5.421875" style="24" customWidth="1"/>
    <col min="13" max="13" width="4.421875" style="24" customWidth="1"/>
    <col min="14" max="14" width="5.421875" style="24" customWidth="1"/>
    <col min="15" max="15" width="4.421875" style="24" customWidth="1"/>
    <col min="16" max="17" width="0" style="24" hidden="1" customWidth="1"/>
    <col min="18" max="18" width="7.421875" style="25" customWidth="1"/>
    <col min="19" max="19" width="9.140625" style="25" customWidth="1"/>
    <col min="20" max="20" width="7.28125" style="25" customWidth="1"/>
    <col min="21" max="21" width="9.140625" style="25" customWidth="1"/>
    <col min="22" max="22" width="8.00390625" style="1" customWidth="1"/>
    <col min="23" max="23" width="9.28125" style="1" customWidth="1"/>
    <col min="24" max="24" width="6.28125" style="1" customWidth="1"/>
    <col min="25" max="26" width="9.140625" style="1" customWidth="1"/>
    <col min="27" max="27" width="13.00390625" style="1" customWidth="1"/>
    <col min="28" max="255" width="9.140625" style="1" customWidth="1"/>
    <col min="256" max="16384" width="9.00390625" style="1" customWidth="1"/>
  </cols>
  <sheetData>
    <row r="1" spans="1:25" s="81" customFormat="1" ht="47.25" customHeight="1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 t="s">
        <v>81</v>
      </c>
      <c r="W1" s="165"/>
      <c r="X1" s="165"/>
      <c r="Y1" s="165"/>
    </row>
    <row r="2" spans="1:25" s="26" customFormat="1" ht="13.5" customHeight="1">
      <c r="A2" s="156" t="s">
        <v>44</v>
      </c>
      <c r="B2" s="156" t="s">
        <v>0</v>
      </c>
      <c r="C2" s="156" t="s">
        <v>1</v>
      </c>
      <c r="D2" s="156" t="s">
        <v>2</v>
      </c>
      <c r="E2" s="157" t="s">
        <v>70</v>
      </c>
      <c r="F2" s="158" t="s">
        <v>46</v>
      </c>
      <c r="G2" s="158"/>
      <c r="H2" s="158" t="s">
        <v>47</v>
      </c>
      <c r="I2" s="158"/>
      <c r="J2" s="158" t="s">
        <v>48</v>
      </c>
      <c r="K2" s="158"/>
      <c r="L2" s="158" t="s">
        <v>49</v>
      </c>
      <c r="M2" s="158"/>
      <c r="N2" s="158" t="s">
        <v>50</v>
      </c>
      <c r="O2" s="158"/>
      <c r="P2" s="158" t="s">
        <v>51</v>
      </c>
      <c r="Q2" s="158"/>
      <c r="R2" s="159" t="s">
        <v>57</v>
      </c>
      <c r="S2" s="159" t="s">
        <v>58</v>
      </c>
      <c r="T2" s="159" t="s">
        <v>59</v>
      </c>
      <c r="U2" s="166" t="s">
        <v>60</v>
      </c>
      <c r="V2" s="159" t="s">
        <v>57</v>
      </c>
      <c r="W2" s="159" t="s">
        <v>58</v>
      </c>
      <c r="X2" s="159" t="s">
        <v>59</v>
      </c>
      <c r="Y2" s="159" t="s">
        <v>60</v>
      </c>
    </row>
    <row r="3" spans="1:28" s="26" customFormat="1" ht="26.25" customHeight="1">
      <c r="A3" s="156"/>
      <c r="B3" s="156"/>
      <c r="C3" s="156"/>
      <c r="D3" s="156"/>
      <c r="E3" s="157"/>
      <c r="F3" s="28" t="s">
        <v>62</v>
      </c>
      <c r="G3" s="28" t="s">
        <v>63</v>
      </c>
      <c r="H3" s="28" t="s">
        <v>62</v>
      </c>
      <c r="I3" s="28" t="s">
        <v>63</v>
      </c>
      <c r="J3" s="28" t="s">
        <v>62</v>
      </c>
      <c r="K3" s="28" t="s">
        <v>63</v>
      </c>
      <c r="L3" s="28" t="s">
        <v>62</v>
      </c>
      <c r="M3" s="28" t="s">
        <v>63</v>
      </c>
      <c r="N3" s="28" t="s">
        <v>62</v>
      </c>
      <c r="O3" s="28" t="s">
        <v>63</v>
      </c>
      <c r="P3" s="28" t="s">
        <v>62</v>
      </c>
      <c r="Q3" s="28" t="s">
        <v>63</v>
      </c>
      <c r="R3" s="159"/>
      <c r="S3" s="159"/>
      <c r="T3" s="159"/>
      <c r="U3" s="166"/>
      <c r="V3" s="159"/>
      <c r="W3" s="159"/>
      <c r="X3" s="159"/>
      <c r="Y3" s="159"/>
      <c r="Z3" s="26" t="s">
        <v>82</v>
      </c>
      <c r="AA3" s="26" t="s">
        <v>65</v>
      </c>
      <c r="AB3" s="26" t="s">
        <v>83</v>
      </c>
    </row>
    <row r="4" spans="1:28" ht="12.75" hidden="1">
      <c r="A4" s="82">
        <v>1</v>
      </c>
      <c r="B4" s="83" t="e">
        <f>#N/A</f>
        <v>#N/A</v>
      </c>
      <c r="C4" s="83" t="e">
        <f>#N/A</f>
        <v>#N/A</v>
      </c>
      <c r="D4" s="83" t="e">
        <f>#N/A</f>
        <v>#N/A</v>
      </c>
      <c r="E4" s="83" t="e">
        <f>#N/A</f>
        <v>#N/A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3">
        <f aca="true" t="shared" si="0" ref="R4:R21">COUNT(G4,I4,K4,M4,O4,Q4)</f>
        <v>0</v>
      </c>
      <c r="S4" s="83">
        <f aca="true" t="shared" si="1" ref="S4:S21">SUM(G4,I4,K4,M4,O4,Q4)</f>
        <v>0</v>
      </c>
      <c r="T4" s="83">
        <f aca="true" t="shared" si="2" ref="T4:T21">COUNT(F4,H4,J4,L4,N4,P4)</f>
        <v>0</v>
      </c>
      <c r="U4" s="83">
        <f aca="true" t="shared" si="3" ref="U4:U21">SUM(F4,H4,J4,L4,N4,P4)</f>
        <v>0</v>
      </c>
      <c r="V4" s="85" t="e">
        <f>#N/A</f>
        <v>#N/A</v>
      </c>
      <c r="W4" s="85" t="e">
        <f>#N/A</f>
        <v>#N/A</v>
      </c>
      <c r="X4" s="85" t="e">
        <f>#N/A</f>
        <v>#N/A</v>
      </c>
      <c r="Y4" s="86" t="e">
        <f>#N/A</f>
        <v>#N/A</v>
      </c>
      <c r="Z4" s="87" t="e">
        <f>#N/A</f>
        <v>#N/A</v>
      </c>
      <c r="AA4" s="1" t="e">
        <f aca="true" t="shared" si="4" ref="AA4:AA21">-Z4-U4*100+T4*10000-S4*1000000+R4*100000000</f>
        <v>#N/A</v>
      </c>
      <c r="AB4" s="1">
        <v>1</v>
      </c>
    </row>
    <row r="5" spans="1:28" ht="12.75" hidden="1">
      <c r="A5" s="88" t="e">
        <f aca="true" t="shared" si="5" ref="A5:A12">IF(AA5=AA4,A4,AB5)</f>
        <v>#N/A</v>
      </c>
      <c r="B5" s="38" t="e">
        <f>#N/A</f>
        <v>#N/A</v>
      </c>
      <c r="C5" s="38" t="e">
        <f>#N/A</f>
        <v>#N/A</v>
      </c>
      <c r="D5" s="38" t="e">
        <f>#N/A</f>
        <v>#N/A</v>
      </c>
      <c r="E5" s="38" t="e">
        <f>#N/A</f>
        <v>#N/A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1</v>
      </c>
      <c r="L5" s="39">
        <v>1</v>
      </c>
      <c r="M5" s="39"/>
      <c r="N5" s="39"/>
      <c r="O5" s="39"/>
      <c r="P5" s="39"/>
      <c r="Q5" s="39"/>
      <c r="R5" s="38">
        <f t="shared" si="0"/>
        <v>3</v>
      </c>
      <c r="S5" s="38">
        <f t="shared" si="1"/>
        <v>3</v>
      </c>
      <c r="T5" s="38">
        <f t="shared" si="2"/>
        <v>4</v>
      </c>
      <c r="U5" s="38">
        <f t="shared" si="3"/>
        <v>4</v>
      </c>
      <c r="V5" s="87" t="e">
        <f>#N/A</f>
        <v>#N/A</v>
      </c>
      <c r="W5" s="87" t="e">
        <f>#N/A</f>
        <v>#N/A</v>
      </c>
      <c r="X5" s="87" t="e">
        <f>#N/A</f>
        <v>#N/A</v>
      </c>
      <c r="Y5" s="89" t="e">
        <f>#N/A</f>
        <v>#N/A</v>
      </c>
      <c r="Z5" s="87" t="e">
        <f>#N/A</f>
        <v>#N/A</v>
      </c>
      <c r="AA5" s="1" t="e">
        <f t="shared" si="4"/>
        <v>#N/A</v>
      </c>
      <c r="AB5" s="1">
        <v>2</v>
      </c>
    </row>
    <row r="6" spans="1:28" ht="12.75" hidden="1">
      <c r="A6" s="88" t="e">
        <f t="shared" si="5"/>
        <v>#N/A</v>
      </c>
      <c r="B6" s="38" t="str">
        <f>'Kvalifikacia Muzi'!C15</f>
        <v>Jaro Beskyd</v>
      </c>
      <c r="C6" s="38">
        <f>'Kvalifikacia Muzi'!D15</f>
        <v>1984</v>
      </c>
      <c r="D6" s="38">
        <f>'Kvalifikacia Muzi'!E15</f>
        <v>1987</v>
      </c>
      <c r="E6" s="38">
        <f>'Kvalifikacia Muzi'!F15</f>
        <v>1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8">
        <f t="shared" si="0"/>
        <v>0</v>
      </c>
      <c r="S6" s="38">
        <f t="shared" si="1"/>
        <v>0</v>
      </c>
      <c r="T6" s="38">
        <f t="shared" si="2"/>
        <v>0</v>
      </c>
      <c r="U6" s="38">
        <f t="shared" si="3"/>
        <v>0</v>
      </c>
      <c r="V6" s="87">
        <f>'Kvalifikacia Muzi'!AC15</f>
        <v>8</v>
      </c>
      <c r="W6" s="87">
        <f>'Kvalifikacia Muzi'!AD15</f>
        <v>5</v>
      </c>
      <c r="X6" s="87">
        <f>'Kvalifikacia Muzi'!AE15</f>
        <v>6</v>
      </c>
      <c r="Y6" s="89">
        <f>'Kvalifikacia Muzi'!AF15</f>
        <v>3920494</v>
      </c>
      <c r="Z6" s="87">
        <f>'Kvalifikacia Muzi'!B15</f>
        <v>13</v>
      </c>
      <c r="AA6" s="1">
        <f t="shared" si="4"/>
        <v>-13</v>
      </c>
      <c r="AB6" s="1">
        <v>3</v>
      </c>
    </row>
    <row r="7" spans="1:28" ht="12.75" hidden="1">
      <c r="A7" s="88">
        <f t="shared" si="5"/>
        <v>4</v>
      </c>
      <c r="B7" s="38" t="str">
        <f>'Kvalifikacia Muzi'!C14</f>
        <v>Ján Pukanský</v>
      </c>
      <c r="C7" s="38" t="str">
        <f>'Kvalifikacia Muzi'!D14</f>
        <v>T2 Boulder team Košice</v>
      </c>
      <c r="D7" s="38">
        <f>'Kvalifikacia Muzi'!E14</f>
        <v>1978</v>
      </c>
      <c r="E7" s="38">
        <f>'Kvalifikacia Muzi'!F14</f>
        <v>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8">
        <f t="shared" si="0"/>
        <v>0</v>
      </c>
      <c r="S7" s="38">
        <f t="shared" si="1"/>
        <v>0</v>
      </c>
      <c r="T7" s="38">
        <f t="shared" si="2"/>
        <v>0</v>
      </c>
      <c r="U7" s="38">
        <f t="shared" si="3"/>
        <v>0</v>
      </c>
      <c r="V7" s="87">
        <f>'Kvalifikacia Muzi'!AC14</f>
        <v>7</v>
      </c>
      <c r="W7" s="87">
        <f>'Kvalifikacia Muzi'!AD14</f>
        <v>5</v>
      </c>
      <c r="X7" s="87">
        <f>'Kvalifikacia Muzi'!AE14</f>
        <v>7</v>
      </c>
      <c r="Y7" s="89">
        <f>'Kvalifikacia Muzi'!AF14</f>
        <v>3930493</v>
      </c>
      <c r="Z7" s="87">
        <f>'Kvalifikacia Muzi'!B14</f>
        <v>9</v>
      </c>
      <c r="AA7" s="1">
        <f t="shared" si="4"/>
        <v>-9</v>
      </c>
      <c r="AB7" s="1">
        <v>4</v>
      </c>
    </row>
    <row r="8" spans="1:28" ht="12.75" hidden="1">
      <c r="A8" s="88">
        <f t="shared" si="5"/>
        <v>5</v>
      </c>
      <c r="B8" s="38" t="str">
        <f>'Kvalifikacia Muzi'!C13</f>
        <v>Peťo Tichý</v>
      </c>
      <c r="C8" s="38" t="str">
        <f>'Kvalifikacia Muzi'!D13</f>
        <v>K2 Žilina</v>
      </c>
      <c r="D8" s="38">
        <f>'Kvalifikacia Muzi'!E13</f>
        <v>0</v>
      </c>
      <c r="E8" s="38">
        <f>'Kvalifikacia Muzi'!F13</f>
        <v>1</v>
      </c>
      <c r="F8" s="39"/>
      <c r="G8" s="39"/>
      <c r="H8" s="39"/>
      <c r="I8" s="39"/>
      <c r="J8" s="39">
        <v>1</v>
      </c>
      <c r="K8" s="39"/>
      <c r="L8" s="39"/>
      <c r="M8" s="39"/>
      <c r="N8" s="39"/>
      <c r="O8" s="39">
        <v>1</v>
      </c>
      <c r="P8" s="39"/>
      <c r="Q8" s="39"/>
      <c r="R8" s="38">
        <f t="shared" si="0"/>
        <v>1</v>
      </c>
      <c r="S8" s="38">
        <f t="shared" si="1"/>
        <v>1</v>
      </c>
      <c r="T8" s="38">
        <f t="shared" si="2"/>
        <v>1</v>
      </c>
      <c r="U8" s="38">
        <f t="shared" si="3"/>
        <v>1</v>
      </c>
      <c r="V8" s="87">
        <f>'Kvalifikacia Muzi'!AC13</f>
        <v>6</v>
      </c>
      <c r="W8" s="87">
        <f>'Kvalifikacia Muzi'!AD13</f>
        <v>4</v>
      </c>
      <c r="X8" s="87">
        <f>'Kvalifikacia Muzi'!AE13</f>
        <v>5</v>
      </c>
      <c r="Y8" s="89">
        <f>'Kvalifikacia Muzi'!AF13</f>
        <v>3940395</v>
      </c>
      <c r="Z8" s="87">
        <f>'Kvalifikacia Muzi'!B13</f>
        <v>18</v>
      </c>
      <c r="AA8" s="1">
        <f t="shared" si="4"/>
        <v>99009882</v>
      </c>
      <c r="AB8" s="1">
        <v>5</v>
      </c>
    </row>
    <row r="9" spans="1:28" ht="12.75" hidden="1">
      <c r="A9" s="88">
        <f t="shared" si="5"/>
        <v>6</v>
      </c>
      <c r="B9" s="38" t="str">
        <f>'Kvalifikacia Muzi'!C12</f>
        <v>Michal Marek</v>
      </c>
      <c r="C9" s="38" t="str">
        <f>'Kvalifikacia Muzi'!D12</f>
        <v>Climbeer Smižany</v>
      </c>
      <c r="D9" s="38">
        <f>'Kvalifikacia Muzi'!E12</f>
        <v>1988</v>
      </c>
      <c r="E9" s="38">
        <f>'Kvalifikacia Muzi'!F12</f>
        <v>3</v>
      </c>
      <c r="F9" s="39"/>
      <c r="G9" s="39">
        <v>1</v>
      </c>
      <c r="H9" s="39"/>
      <c r="I9" s="39"/>
      <c r="J9" s="39">
        <v>1</v>
      </c>
      <c r="K9" s="39"/>
      <c r="L9" s="39"/>
      <c r="M9" s="39"/>
      <c r="N9" s="39"/>
      <c r="O9" s="39"/>
      <c r="P9" s="39"/>
      <c r="Q9" s="39"/>
      <c r="R9" s="38">
        <f t="shared" si="0"/>
        <v>1</v>
      </c>
      <c r="S9" s="38">
        <f t="shared" si="1"/>
        <v>1</v>
      </c>
      <c r="T9" s="38">
        <f t="shared" si="2"/>
        <v>1</v>
      </c>
      <c r="U9" s="38">
        <f t="shared" si="3"/>
        <v>1</v>
      </c>
      <c r="V9" s="87">
        <f>'Kvalifikacia Muzi'!AC12</f>
        <v>6</v>
      </c>
      <c r="W9" s="87">
        <f>'Kvalifikacia Muzi'!AD12</f>
        <v>5</v>
      </c>
      <c r="X9" s="87">
        <f>'Kvalifikacia Muzi'!AE12</f>
        <v>7</v>
      </c>
      <c r="Y9" s="89">
        <f>'Kvalifikacia Muzi'!AF12</f>
        <v>3940493</v>
      </c>
      <c r="Z9" s="87">
        <f>'Kvalifikacia Muzi'!B12</f>
        <v>2</v>
      </c>
      <c r="AA9" s="1">
        <f t="shared" si="4"/>
        <v>99009898</v>
      </c>
      <c r="AB9" s="1">
        <v>6</v>
      </c>
    </row>
    <row r="10" spans="1:28" ht="12.75" hidden="1">
      <c r="A10" s="88">
        <f t="shared" si="5"/>
        <v>7</v>
      </c>
      <c r="B10" s="38" t="str">
        <f>'Kvalifikacia Muzi'!C4</f>
        <v>Kubo Kováčik</v>
      </c>
      <c r="C10" s="38" t="str">
        <f>'Kvalifikacia Muzi'!D4</f>
        <v>Urban Apes, Amuerte</v>
      </c>
      <c r="D10" s="38">
        <f>'Kvalifikacia Muzi'!E4</f>
        <v>1989</v>
      </c>
      <c r="E10" s="38">
        <f>'Kvalifikacia Muzi'!F4</f>
        <v>1</v>
      </c>
      <c r="F10" s="39"/>
      <c r="G10" s="39"/>
      <c r="H10" s="39"/>
      <c r="I10" s="39">
        <v>1</v>
      </c>
      <c r="J10" s="39">
        <v>1</v>
      </c>
      <c r="K10" s="39"/>
      <c r="L10" s="39"/>
      <c r="M10" s="39"/>
      <c r="N10" s="39"/>
      <c r="O10" s="39"/>
      <c r="P10" s="39"/>
      <c r="Q10" s="39"/>
      <c r="R10" s="38">
        <f t="shared" si="0"/>
        <v>1</v>
      </c>
      <c r="S10" s="38">
        <f t="shared" si="1"/>
        <v>1</v>
      </c>
      <c r="T10" s="38">
        <f t="shared" si="2"/>
        <v>1</v>
      </c>
      <c r="U10" s="38">
        <f t="shared" si="3"/>
        <v>1</v>
      </c>
      <c r="V10" s="87">
        <f>'Kvalifikacia Muzi'!AC4</f>
        <v>5</v>
      </c>
      <c r="W10" s="87">
        <f>'Kvalifikacia Muzi'!AD4</f>
        <v>5</v>
      </c>
      <c r="X10" s="87">
        <f>'Kvalifikacia Muzi'!AE4</f>
        <v>5</v>
      </c>
      <c r="Y10" s="89">
        <f>'Kvalifikacia Muzi'!AF4</f>
        <v>4950495</v>
      </c>
      <c r="Z10" s="87">
        <f>'Kvalifikacia Muzi'!B11</f>
        <v>5</v>
      </c>
      <c r="AA10" s="1">
        <f t="shared" si="4"/>
        <v>99009895</v>
      </c>
      <c r="AB10" s="1">
        <v>7</v>
      </c>
    </row>
    <row r="11" spans="1:28" ht="12.75" hidden="1">
      <c r="A11" s="88">
        <f t="shared" si="5"/>
        <v>8</v>
      </c>
      <c r="B11" s="38" t="str">
        <f>'Kvalifikacia Muzi'!C10</f>
        <v>Radovan Lukač</v>
      </c>
      <c r="C11" s="38" t="str">
        <f>'Kvalifikacia Muzi'!D10</f>
        <v>Poprad</v>
      </c>
      <c r="D11" s="38">
        <f>'Kvalifikacia Muzi'!E10</f>
        <v>1973</v>
      </c>
      <c r="E11" s="38">
        <f>'Kvalifikacia Muzi'!F10</f>
        <v>1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8">
        <f t="shared" si="0"/>
        <v>0</v>
      </c>
      <c r="S11" s="38">
        <f t="shared" si="1"/>
        <v>0</v>
      </c>
      <c r="T11" s="38">
        <f t="shared" si="2"/>
        <v>0</v>
      </c>
      <c r="U11" s="38">
        <f t="shared" si="3"/>
        <v>0</v>
      </c>
      <c r="V11" s="87">
        <f>'Kvalifikacia Muzi'!AC10</f>
        <v>5</v>
      </c>
      <c r="W11" s="87">
        <f>'Kvalifikacia Muzi'!AD10</f>
        <v>4</v>
      </c>
      <c r="X11" s="87">
        <f>'Kvalifikacia Muzi'!AE10</f>
        <v>5</v>
      </c>
      <c r="Y11" s="89">
        <f>'Kvalifikacia Muzi'!AF10</f>
        <v>3950395</v>
      </c>
      <c r="Z11" s="87">
        <f>'Kvalifikacia Muzi'!B10</f>
        <v>7</v>
      </c>
      <c r="AA11" s="1">
        <f t="shared" si="4"/>
        <v>-7</v>
      </c>
      <c r="AB11" s="1">
        <v>8</v>
      </c>
    </row>
    <row r="12" spans="1:28" ht="12.75" hidden="1">
      <c r="A12" s="88">
        <f t="shared" si="5"/>
        <v>9</v>
      </c>
      <c r="B12" s="38" t="str">
        <f>'Kvalifikacia Muzi'!C9</f>
        <v>Dávid Zavacký</v>
      </c>
      <c r="C12" s="38" t="str">
        <f>'Kvalifikacia Muzi'!D9</f>
        <v>HK Vabec, Stará Ľubovňa</v>
      </c>
      <c r="D12" s="38">
        <f>'Kvalifikacia Muzi'!E9</f>
        <v>1974</v>
      </c>
      <c r="E12" s="38">
        <f>'Kvalifikacia Muzi'!F9</f>
        <v>1</v>
      </c>
      <c r="F12" s="39"/>
      <c r="G12" s="39"/>
      <c r="H12" s="39"/>
      <c r="I12" s="39">
        <v>1</v>
      </c>
      <c r="J12" s="39">
        <v>1</v>
      </c>
      <c r="K12" s="39"/>
      <c r="L12" s="39"/>
      <c r="M12" s="39"/>
      <c r="N12" s="39"/>
      <c r="O12" s="39"/>
      <c r="P12" s="39"/>
      <c r="Q12" s="39"/>
      <c r="R12" s="38">
        <f t="shared" si="0"/>
        <v>1</v>
      </c>
      <c r="S12" s="38">
        <f t="shared" si="1"/>
        <v>1</v>
      </c>
      <c r="T12" s="38">
        <f t="shared" si="2"/>
        <v>1</v>
      </c>
      <c r="U12" s="38">
        <f t="shared" si="3"/>
        <v>1</v>
      </c>
      <c r="V12" s="87">
        <f>'Kvalifikacia Muzi'!AC9</f>
        <v>5</v>
      </c>
      <c r="W12" s="87">
        <f>'Kvalifikacia Muzi'!AD9</f>
        <v>5</v>
      </c>
      <c r="X12" s="87">
        <f>'Kvalifikacia Muzi'!AE9</f>
        <v>7</v>
      </c>
      <c r="Y12" s="89">
        <f>'Kvalifikacia Muzi'!AF9</f>
        <v>3950493</v>
      </c>
      <c r="Z12" s="87">
        <f>'Kvalifikacia Muzi'!B9</f>
        <v>11</v>
      </c>
      <c r="AA12" s="1">
        <f t="shared" si="4"/>
        <v>99009889</v>
      </c>
      <c r="AB12" s="1">
        <v>9</v>
      </c>
    </row>
    <row r="13" spans="1:28" ht="12.75">
      <c r="A13" s="90">
        <v>1</v>
      </c>
      <c r="B13" s="91">
        <f>'Kvalifikacia Muzi'!B5</f>
        <v>15</v>
      </c>
      <c r="C13" s="92" t="str">
        <f>'Kvalifikacia Muzi'!C5</f>
        <v>Matej MATES Švub</v>
      </c>
      <c r="D13" s="92" t="str">
        <f>'Kvalifikacia Muzi'!D5</f>
        <v>CCCBBB, K2 Team</v>
      </c>
      <c r="E13" s="92">
        <f>'Kvalifikacia Muzi'!E5</f>
        <v>1990</v>
      </c>
      <c r="F13" s="93">
        <v>1</v>
      </c>
      <c r="G13" s="93">
        <v>1</v>
      </c>
      <c r="H13" s="93">
        <v>2</v>
      </c>
      <c r="I13" s="93">
        <v>3</v>
      </c>
      <c r="J13" s="93">
        <v>1</v>
      </c>
      <c r="K13" s="93">
        <v>1</v>
      </c>
      <c r="L13" s="93">
        <v>1</v>
      </c>
      <c r="M13" s="93">
        <v>1</v>
      </c>
      <c r="N13" s="93">
        <v>1</v>
      </c>
      <c r="O13" s="93">
        <v>2</v>
      </c>
      <c r="P13" s="93"/>
      <c r="Q13" s="93"/>
      <c r="R13" s="92">
        <f t="shared" si="0"/>
        <v>5</v>
      </c>
      <c r="S13" s="92">
        <f t="shared" si="1"/>
        <v>8</v>
      </c>
      <c r="T13" s="92">
        <f t="shared" si="2"/>
        <v>5</v>
      </c>
      <c r="U13" s="94">
        <f t="shared" si="3"/>
        <v>6</v>
      </c>
      <c r="V13" s="95">
        <f>'Kvalifikacia Muzi'!AB5</f>
        <v>5</v>
      </c>
      <c r="W13" s="96">
        <f>'Kvalifikacia Muzi'!AC5</f>
        <v>5</v>
      </c>
      <c r="X13" s="96">
        <f>'Kvalifikacia Muzi'!AD5</f>
        <v>5</v>
      </c>
      <c r="Y13" s="97">
        <f>'Kvalifikacia Muzi'!AE5</f>
        <v>5</v>
      </c>
      <c r="Z13" s="87">
        <f>'Kvalifikacia Muzi'!A5</f>
        <v>1</v>
      </c>
      <c r="AA13" s="1">
        <f t="shared" si="4"/>
        <v>492049399</v>
      </c>
      <c r="AB13" s="1">
        <v>1</v>
      </c>
    </row>
    <row r="14" spans="1:28" ht="12.75">
      <c r="A14" s="98">
        <v>2</v>
      </c>
      <c r="B14" s="99">
        <f>'Kvalifikacia Muzi'!B4</f>
        <v>6</v>
      </c>
      <c r="C14" s="100" t="str">
        <f>'Kvalifikacia Muzi'!C4</f>
        <v>Kubo Kováčik</v>
      </c>
      <c r="D14" s="100" t="str">
        <f>'Kvalifikacia Muzi'!D4</f>
        <v>Urban Apes, Amuerte</v>
      </c>
      <c r="E14" s="100">
        <f>'Kvalifikacia Muzi'!E4</f>
        <v>1989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4</v>
      </c>
      <c r="M14" s="22">
        <v>4</v>
      </c>
      <c r="N14" s="22">
        <v>1</v>
      </c>
      <c r="O14" s="22">
        <v>1</v>
      </c>
      <c r="P14" s="22"/>
      <c r="Q14" s="22"/>
      <c r="R14" s="100">
        <f t="shared" si="0"/>
        <v>5</v>
      </c>
      <c r="S14" s="100">
        <f t="shared" si="1"/>
        <v>8</v>
      </c>
      <c r="T14" s="100">
        <f t="shared" si="2"/>
        <v>5</v>
      </c>
      <c r="U14" s="101">
        <f t="shared" si="3"/>
        <v>8</v>
      </c>
      <c r="V14" s="102">
        <f>'Kvalifikacia Muzi'!AB4</f>
        <v>5</v>
      </c>
      <c r="W14" s="8">
        <f>'Kvalifikacia Muzi'!AC4</f>
        <v>5</v>
      </c>
      <c r="X14" s="8">
        <f>'Kvalifikacia Muzi'!AD4</f>
        <v>5</v>
      </c>
      <c r="Y14" s="56">
        <f>'Kvalifikacia Muzi'!AE4</f>
        <v>5</v>
      </c>
      <c r="Z14" s="87">
        <f>'Kvalifikacia Muzi'!A4</f>
        <v>1</v>
      </c>
      <c r="AA14" s="1">
        <f t="shared" si="4"/>
        <v>492049199</v>
      </c>
      <c r="AB14" s="1">
        <v>2</v>
      </c>
    </row>
    <row r="15" spans="1:28" ht="12.75">
      <c r="A15" s="98">
        <v>3</v>
      </c>
      <c r="B15" s="99">
        <f>'Kvalifikacia Muzi'!B8</f>
        <v>19</v>
      </c>
      <c r="C15" s="100" t="str">
        <f>'Kvalifikacia Muzi'!C8</f>
        <v>Marián Banán Šeliga</v>
      </c>
      <c r="D15" s="100" t="str">
        <f>'Kvalifikacia Muzi'!D8</f>
        <v>K2 Žilina</v>
      </c>
      <c r="E15" s="100">
        <f>'Kvalifikacia Muzi'!E8</f>
        <v>0</v>
      </c>
      <c r="F15" s="22">
        <v>1</v>
      </c>
      <c r="G15" s="22">
        <v>1</v>
      </c>
      <c r="H15" s="22">
        <v>2</v>
      </c>
      <c r="I15" s="22">
        <v>2</v>
      </c>
      <c r="J15" s="22">
        <v>2</v>
      </c>
      <c r="K15" s="22">
        <v>2</v>
      </c>
      <c r="L15" s="22">
        <v>5</v>
      </c>
      <c r="M15" s="22">
        <v>5</v>
      </c>
      <c r="N15" s="22">
        <v>1</v>
      </c>
      <c r="O15" s="22">
        <v>2</v>
      </c>
      <c r="P15" s="22"/>
      <c r="Q15" s="22"/>
      <c r="R15" s="100">
        <f t="shared" si="0"/>
        <v>5</v>
      </c>
      <c r="S15" s="100">
        <f t="shared" si="1"/>
        <v>12</v>
      </c>
      <c r="T15" s="100">
        <f t="shared" si="2"/>
        <v>5</v>
      </c>
      <c r="U15" s="101">
        <f t="shared" si="3"/>
        <v>11</v>
      </c>
      <c r="V15" s="102">
        <f>'Kvalifikacia Muzi'!AB8</f>
        <v>5</v>
      </c>
      <c r="W15" s="8">
        <f>'Kvalifikacia Muzi'!AC8</f>
        <v>6</v>
      </c>
      <c r="X15" s="8">
        <f>'Kvalifikacia Muzi'!AD8</f>
        <v>5</v>
      </c>
      <c r="Y15" s="56">
        <f>'Kvalifikacia Muzi'!AE8</f>
        <v>6</v>
      </c>
      <c r="Z15" s="87">
        <f>'Kvalifikacia Muzi'!A8</f>
        <v>4</v>
      </c>
      <c r="AA15" s="1">
        <f t="shared" si="4"/>
        <v>488048896</v>
      </c>
      <c r="AB15" s="1">
        <v>3</v>
      </c>
    </row>
    <row r="16" spans="1:28" ht="12.75">
      <c r="A16" s="98">
        <v>3</v>
      </c>
      <c r="B16" s="99">
        <f>'Kvalifikacia Muzi'!B7</f>
        <v>17</v>
      </c>
      <c r="C16" s="100" t="str">
        <f>'Kvalifikacia Muzi'!C7</f>
        <v>Štefan Bednár</v>
      </c>
      <c r="D16" s="100" t="str">
        <f>'Kvalifikacia Muzi'!D7</f>
        <v>ŠK James Kežmarok</v>
      </c>
      <c r="E16" s="100">
        <f>'Kvalifikacia Muzi'!E7</f>
        <v>1989</v>
      </c>
      <c r="F16" s="22">
        <v>3</v>
      </c>
      <c r="G16" s="22">
        <v>4</v>
      </c>
      <c r="H16" s="22">
        <v>1</v>
      </c>
      <c r="I16" s="22">
        <v>1</v>
      </c>
      <c r="J16" s="22">
        <v>1</v>
      </c>
      <c r="K16" s="22">
        <v>1</v>
      </c>
      <c r="L16" s="22">
        <v>5</v>
      </c>
      <c r="M16" s="22">
        <v>5</v>
      </c>
      <c r="N16" s="22">
        <v>1</v>
      </c>
      <c r="O16" s="22">
        <v>1</v>
      </c>
      <c r="P16" s="22"/>
      <c r="Q16" s="22"/>
      <c r="R16" s="100">
        <f t="shared" si="0"/>
        <v>5</v>
      </c>
      <c r="S16" s="100">
        <f t="shared" si="1"/>
        <v>12</v>
      </c>
      <c r="T16" s="100">
        <f t="shared" si="2"/>
        <v>5</v>
      </c>
      <c r="U16" s="101">
        <f t="shared" si="3"/>
        <v>11</v>
      </c>
      <c r="V16" s="102">
        <f>'Kvalifikacia Muzi'!AB7</f>
        <v>5</v>
      </c>
      <c r="W16" s="8">
        <f>'Kvalifikacia Muzi'!AC7</f>
        <v>6</v>
      </c>
      <c r="X16" s="8">
        <f>'Kvalifikacia Muzi'!AD7</f>
        <v>5</v>
      </c>
      <c r="Y16" s="56">
        <f>'Kvalifikacia Muzi'!AE7</f>
        <v>6</v>
      </c>
      <c r="Z16" s="87">
        <f>'Kvalifikacia Muzi'!A7</f>
        <v>4</v>
      </c>
      <c r="AA16" s="1">
        <f t="shared" si="4"/>
        <v>488048896</v>
      </c>
      <c r="AB16" s="1">
        <v>4</v>
      </c>
    </row>
    <row r="17" spans="1:28" ht="12.75">
      <c r="A17" s="98">
        <v>5</v>
      </c>
      <c r="B17" s="99">
        <f>'Kvalifikacia Muzi'!B12</f>
        <v>2</v>
      </c>
      <c r="C17" s="100" t="str">
        <f>'Kvalifikacia Muzi'!C12</f>
        <v>Michal Marek</v>
      </c>
      <c r="D17" s="100" t="str">
        <f>'Kvalifikacia Muzi'!D12</f>
        <v>Climbeer Smižany</v>
      </c>
      <c r="E17" s="100">
        <f>'Kvalifikacia Muzi'!E12</f>
        <v>1988</v>
      </c>
      <c r="F17" s="22">
        <v>7</v>
      </c>
      <c r="G17" s="22">
        <v>7</v>
      </c>
      <c r="H17" s="22">
        <v>4</v>
      </c>
      <c r="I17" s="22">
        <v>4</v>
      </c>
      <c r="J17" s="22">
        <v>1</v>
      </c>
      <c r="K17" s="22">
        <v>3</v>
      </c>
      <c r="L17" s="22">
        <v>3</v>
      </c>
      <c r="M17" s="22">
        <v>3</v>
      </c>
      <c r="N17" s="22">
        <v>1</v>
      </c>
      <c r="O17" s="22">
        <v>3</v>
      </c>
      <c r="P17" s="22"/>
      <c r="Q17" s="22"/>
      <c r="R17" s="100">
        <f t="shared" si="0"/>
        <v>5</v>
      </c>
      <c r="S17" s="100">
        <f t="shared" si="1"/>
        <v>20</v>
      </c>
      <c r="T17" s="100">
        <f t="shared" si="2"/>
        <v>5</v>
      </c>
      <c r="U17" s="101">
        <f t="shared" si="3"/>
        <v>16</v>
      </c>
      <c r="V17" s="102">
        <f>'Kvalifikacia Muzi'!AB12</f>
        <v>4</v>
      </c>
      <c r="W17" s="8">
        <f>'Kvalifikacia Muzi'!AC12</f>
        <v>6</v>
      </c>
      <c r="X17" s="8">
        <f>'Kvalifikacia Muzi'!AD12</f>
        <v>5</v>
      </c>
      <c r="Y17" s="56">
        <f>'Kvalifikacia Muzi'!AE12</f>
        <v>7</v>
      </c>
      <c r="Z17" s="87">
        <f>'Kvalifikacia Muzi'!A12</f>
        <v>9</v>
      </c>
      <c r="AA17" s="1">
        <f t="shared" si="4"/>
        <v>480048391</v>
      </c>
      <c r="AB17" s="1">
        <v>5</v>
      </c>
    </row>
    <row r="18" spans="1:28" ht="12.75">
      <c r="A18" s="98">
        <v>6</v>
      </c>
      <c r="B18" s="99">
        <f>'Kvalifikacia Muzi'!B6</f>
        <v>14</v>
      </c>
      <c r="C18" s="100" t="str">
        <f>'Kvalifikacia Muzi'!C6</f>
        <v>Ondro Humpi Švub</v>
      </c>
      <c r="D18" s="100" t="str">
        <f>'Kvalifikacia Muzi'!D6</f>
        <v>CCCBBB, Urban Apes</v>
      </c>
      <c r="E18" s="100">
        <f>'Kvalifikacia Muzi'!E6</f>
        <v>1985</v>
      </c>
      <c r="F18" s="22">
        <v>1</v>
      </c>
      <c r="G18" s="22">
        <v>1</v>
      </c>
      <c r="H18" s="22">
        <v>5</v>
      </c>
      <c r="I18" s="22"/>
      <c r="J18" s="22">
        <v>1</v>
      </c>
      <c r="K18" s="22">
        <v>1</v>
      </c>
      <c r="L18" s="22">
        <v>4</v>
      </c>
      <c r="M18" s="22">
        <v>4</v>
      </c>
      <c r="N18" s="22">
        <v>1</v>
      </c>
      <c r="O18" s="22">
        <v>2</v>
      </c>
      <c r="P18" s="22"/>
      <c r="Q18" s="22"/>
      <c r="R18" s="100">
        <f t="shared" si="0"/>
        <v>4</v>
      </c>
      <c r="S18" s="100">
        <f t="shared" si="1"/>
        <v>8</v>
      </c>
      <c r="T18" s="100">
        <f t="shared" si="2"/>
        <v>5</v>
      </c>
      <c r="U18" s="101">
        <f t="shared" si="3"/>
        <v>12</v>
      </c>
      <c r="V18" s="102">
        <f>'Kvalifikacia Muzi'!AB6</f>
        <v>5</v>
      </c>
      <c r="W18" s="8">
        <f>'Kvalifikacia Muzi'!AC6</f>
        <v>6</v>
      </c>
      <c r="X18" s="8">
        <f>'Kvalifikacia Muzi'!AD6</f>
        <v>5</v>
      </c>
      <c r="Y18" s="56">
        <f>'Kvalifikacia Muzi'!AE6</f>
        <v>5</v>
      </c>
      <c r="Z18" s="87">
        <f>'Kvalifikacia Muzi'!A6</f>
        <v>3</v>
      </c>
      <c r="AA18" s="1">
        <f t="shared" si="4"/>
        <v>392048797</v>
      </c>
      <c r="AB18" s="1">
        <v>6</v>
      </c>
    </row>
    <row r="19" spans="1:28" ht="12.75">
      <c r="A19" s="98">
        <v>7</v>
      </c>
      <c r="B19" s="99">
        <f>'Kvalifikacia Muzi'!B11</f>
        <v>5</v>
      </c>
      <c r="C19" s="100" t="str">
        <f>'Kvalifikacia Muzi'!C11</f>
        <v>Tomáš Plevko</v>
      </c>
      <c r="D19" s="100" t="str">
        <f>'Kvalifikacia Muzi'!D11</f>
        <v>K2 Team, Edelweisse team</v>
      </c>
      <c r="E19" s="100">
        <f>'Kvalifikacia Muzi'!E11</f>
        <v>1999</v>
      </c>
      <c r="F19" s="22">
        <v>4</v>
      </c>
      <c r="G19" s="22"/>
      <c r="H19" s="22">
        <v>3</v>
      </c>
      <c r="I19" s="22">
        <v>4</v>
      </c>
      <c r="J19" s="22">
        <v>2</v>
      </c>
      <c r="K19" s="22"/>
      <c r="L19" s="22">
        <v>3</v>
      </c>
      <c r="M19" s="22">
        <v>3</v>
      </c>
      <c r="N19" s="22">
        <v>1</v>
      </c>
      <c r="O19" s="22"/>
      <c r="P19" s="22"/>
      <c r="Q19" s="22"/>
      <c r="R19" s="100">
        <f t="shared" si="0"/>
        <v>2</v>
      </c>
      <c r="S19" s="100">
        <f t="shared" si="1"/>
        <v>7</v>
      </c>
      <c r="T19" s="100">
        <f t="shared" si="2"/>
        <v>5</v>
      </c>
      <c r="U19" s="101">
        <f t="shared" si="3"/>
        <v>13</v>
      </c>
      <c r="V19" s="102">
        <f>'Kvalifikacia Muzi'!AB11</f>
        <v>4</v>
      </c>
      <c r="W19" s="8">
        <f>'Kvalifikacia Muzi'!AC11</f>
        <v>6</v>
      </c>
      <c r="X19" s="8">
        <f>'Kvalifikacia Muzi'!AD11</f>
        <v>5</v>
      </c>
      <c r="Y19" s="56">
        <f>'Kvalifikacia Muzi'!AE11</f>
        <v>6</v>
      </c>
      <c r="Z19" s="87">
        <f>'Kvalifikacia Muzi'!A11</f>
        <v>8</v>
      </c>
      <c r="AA19" s="1">
        <f t="shared" si="4"/>
        <v>193048692</v>
      </c>
      <c r="AB19" s="1">
        <v>7</v>
      </c>
    </row>
    <row r="20" spans="1:28" ht="12.75">
      <c r="A20" s="98">
        <v>8</v>
      </c>
      <c r="B20" s="99">
        <f>'Kvalifikacia Muzi'!B9</f>
        <v>11</v>
      </c>
      <c r="C20" s="100" t="str">
        <f>'Kvalifikacia Muzi'!C9</f>
        <v>Dávid Zavacký</v>
      </c>
      <c r="D20" s="100" t="str">
        <f>'Kvalifikacia Muzi'!D9</f>
        <v>HK Vabec, Stará Ľubovňa</v>
      </c>
      <c r="E20" s="100">
        <f>'Kvalifikacia Muzi'!E9</f>
        <v>1974</v>
      </c>
      <c r="F20" s="22">
        <v>3</v>
      </c>
      <c r="G20" s="22"/>
      <c r="H20" s="22"/>
      <c r="I20" s="22"/>
      <c r="J20" s="22">
        <v>1</v>
      </c>
      <c r="K20" s="22"/>
      <c r="L20" s="22">
        <v>3</v>
      </c>
      <c r="M20" s="22">
        <v>4</v>
      </c>
      <c r="N20" s="22">
        <v>1</v>
      </c>
      <c r="O20" s="22">
        <v>3</v>
      </c>
      <c r="P20" s="22"/>
      <c r="Q20" s="22"/>
      <c r="R20" s="100">
        <f t="shared" si="0"/>
        <v>2</v>
      </c>
      <c r="S20" s="100">
        <f t="shared" si="1"/>
        <v>7</v>
      </c>
      <c r="T20" s="100">
        <f t="shared" si="2"/>
        <v>4</v>
      </c>
      <c r="U20" s="101">
        <f t="shared" si="3"/>
        <v>8</v>
      </c>
      <c r="V20" s="102">
        <f>'Kvalifikacia Muzi'!AB9</f>
        <v>4</v>
      </c>
      <c r="W20" s="8">
        <f>'Kvalifikacia Muzi'!AC9</f>
        <v>5</v>
      </c>
      <c r="X20" s="8">
        <f>'Kvalifikacia Muzi'!AD9</f>
        <v>5</v>
      </c>
      <c r="Y20" s="56">
        <f>'Kvalifikacia Muzi'!AE9</f>
        <v>7</v>
      </c>
      <c r="Z20" s="87">
        <f>'Kvalifikacia Muzi'!A9</f>
        <v>6</v>
      </c>
      <c r="AA20" s="1">
        <f t="shared" si="4"/>
        <v>193039194</v>
      </c>
      <c r="AB20" s="1">
        <v>8</v>
      </c>
    </row>
    <row r="21" spans="1:28" ht="12.75">
      <c r="A21" s="103">
        <v>9</v>
      </c>
      <c r="B21" s="104">
        <f>'Kvalifikacia Muzi'!B10</f>
        <v>7</v>
      </c>
      <c r="C21" s="105" t="str">
        <f>'Kvalifikacia Muzi'!C10</f>
        <v>Radovan Lukač</v>
      </c>
      <c r="D21" s="105" t="str">
        <f>'Kvalifikacia Muzi'!D10</f>
        <v>Poprad</v>
      </c>
      <c r="E21" s="105">
        <f>'Kvalifikacia Muzi'!E10</f>
        <v>1973</v>
      </c>
      <c r="F21" s="106">
        <v>2</v>
      </c>
      <c r="G21" s="106"/>
      <c r="H21" s="106">
        <v>3</v>
      </c>
      <c r="I21" s="106"/>
      <c r="J21" s="106">
        <v>2</v>
      </c>
      <c r="K21" s="106"/>
      <c r="L21" s="106">
        <v>9</v>
      </c>
      <c r="M21" s="106">
        <v>9</v>
      </c>
      <c r="N21" s="106">
        <v>2</v>
      </c>
      <c r="O21" s="106">
        <v>3</v>
      </c>
      <c r="P21" s="106"/>
      <c r="Q21" s="106"/>
      <c r="R21" s="105">
        <f t="shared" si="0"/>
        <v>2</v>
      </c>
      <c r="S21" s="105">
        <f t="shared" si="1"/>
        <v>12</v>
      </c>
      <c r="T21" s="105">
        <f t="shared" si="2"/>
        <v>5</v>
      </c>
      <c r="U21" s="107">
        <f t="shared" si="3"/>
        <v>18</v>
      </c>
      <c r="V21" s="108">
        <f>'Kvalifikacia Muzi'!AB10</f>
        <v>4</v>
      </c>
      <c r="W21" s="109">
        <f>'Kvalifikacia Muzi'!AC10</f>
        <v>5</v>
      </c>
      <c r="X21" s="109">
        <f>'Kvalifikacia Muzi'!AD10</f>
        <v>4</v>
      </c>
      <c r="Y21" s="110">
        <f>'Kvalifikacia Muzi'!AE10</f>
        <v>5</v>
      </c>
      <c r="Z21" s="87">
        <f>'Kvalifikacia Muzi'!A10</f>
        <v>7</v>
      </c>
      <c r="AA21" s="1">
        <f t="shared" si="4"/>
        <v>188048193</v>
      </c>
      <c r="AB21" s="1">
        <v>9</v>
      </c>
    </row>
    <row r="22" spans="1:21" ht="12.75">
      <c r="A22" s="167" t="s">
        <v>84</v>
      </c>
      <c r="B22" s="167"/>
      <c r="C22" s="167"/>
      <c r="D22" s="57">
        <f ca="1">+NOW()</f>
        <v>41561.41250636574</v>
      </c>
      <c r="E22" s="24"/>
      <c r="R22" s="24"/>
      <c r="S22" s="24"/>
      <c r="T22" s="24"/>
      <c r="U22" s="24"/>
    </row>
    <row r="23" spans="1:21" ht="12.75">
      <c r="A23" s="168" t="s">
        <v>66</v>
      </c>
      <c r="B23" s="168"/>
      <c r="C23" s="168"/>
      <c r="D23" s="58">
        <f>D22+"0:30:00"</f>
        <v>41561.43333969908</v>
      </c>
      <c r="E23" s="24"/>
      <c r="R23" s="24"/>
      <c r="S23" s="24"/>
      <c r="T23" s="24"/>
      <c r="U23" s="24"/>
    </row>
    <row r="24" spans="2:21" ht="12.75">
      <c r="B24" s="24"/>
      <c r="C24" s="57"/>
      <c r="E24" s="24"/>
      <c r="R24" s="24"/>
      <c r="S24" s="24"/>
      <c r="T24" s="24"/>
      <c r="U24" s="24"/>
    </row>
    <row r="25" spans="1:21" ht="15.75">
      <c r="A25" s="111" t="s">
        <v>85</v>
      </c>
      <c r="B25" s="111"/>
      <c r="C25" s="111"/>
      <c r="E25" s="24"/>
      <c r="R25" s="24"/>
      <c r="S25" s="24"/>
      <c r="T25" s="24"/>
      <c r="U25" s="24"/>
    </row>
    <row r="26" spans="2:21" ht="12.75">
      <c r="B26" s="24"/>
      <c r="C26" s="24"/>
      <c r="D26" s="24"/>
      <c r="E26" s="24"/>
      <c r="R26" s="24"/>
      <c r="S26" s="24"/>
      <c r="T26" s="24"/>
      <c r="U26" s="24"/>
    </row>
    <row r="27" spans="2:21" ht="12.75">
      <c r="B27" s="24"/>
      <c r="C27" s="24"/>
      <c r="D27" s="24"/>
      <c r="E27" s="24"/>
      <c r="R27" s="24"/>
      <c r="S27" s="24"/>
      <c r="T27" s="24"/>
      <c r="U27" s="24"/>
    </row>
    <row r="28" spans="2:21" ht="12.75">
      <c r="B28" s="24"/>
      <c r="C28" s="24"/>
      <c r="D28" s="24"/>
      <c r="E28" s="24"/>
      <c r="R28" s="24"/>
      <c r="S28" s="24"/>
      <c r="T28" s="24"/>
      <c r="U28" s="24"/>
    </row>
    <row r="29" spans="2:21" ht="12.75">
      <c r="B29" s="24"/>
      <c r="C29" s="24"/>
      <c r="D29" s="24"/>
      <c r="E29" s="24"/>
      <c r="R29" s="24"/>
      <c r="S29" s="24"/>
      <c r="T29" s="24"/>
      <c r="U29" s="24"/>
    </row>
    <row r="30" spans="2:21" ht="12.75">
      <c r="B30" s="24"/>
      <c r="C30" s="24"/>
      <c r="D30" s="24"/>
      <c r="E30" s="24"/>
      <c r="R30" s="24"/>
      <c r="S30" s="24"/>
      <c r="T30" s="24"/>
      <c r="U30" s="24"/>
    </row>
    <row r="31" spans="2:21" ht="12.75">
      <c r="B31" s="24"/>
      <c r="C31" s="24"/>
      <c r="D31" s="24"/>
      <c r="E31" s="24"/>
      <c r="R31" s="24"/>
      <c r="S31" s="24"/>
      <c r="T31" s="24"/>
      <c r="U31" s="24"/>
    </row>
    <row r="32" spans="2:21" ht="12.75">
      <c r="B32" s="24"/>
      <c r="C32" s="24"/>
      <c r="D32" s="24"/>
      <c r="E32" s="24"/>
      <c r="R32" s="24"/>
      <c r="S32" s="24"/>
      <c r="T32" s="24"/>
      <c r="U32" s="24"/>
    </row>
    <row r="33" spans="2:21" ht="12.75">
      <c r="B33" s="24"/>
      <c r="C33" s="24"/>
      <c r="D33" s="24"/>
      <c r="E33" s="24"/>
      <c r="R33" s="24"/>
      <c r="S33" s="24"/>
      <c r="T33" s="24"/>
      <c r="U33" s="24"/>
    </row>
    <row r="34" spans="2:21" ht="12.75">
      <c r="B34" s="24"/>
      <c r="C34" s="24"/>
      <c r="D34" s="24"/>
      <c r="E34" s="24"/>
      <c r="R34" s="24"/>
      <c r="S34" s="24"/>
      <c r="T34" s="24"/>
      <c r="U34" s="24"/>
    </row>
    <row r="35" spans="2:21" ht="12.75">
      <c r="B35" s="24"/>
      <c r="C35" s="24"/>
      <c r="D35" s="24"/>
      <c r="E35" s="24"/>
      <c r="R35" s="24"/>
      <c r="S35" s="24"/>
      <c r="T35" s="24"/>
      <c r="U35" s="24"/>
    </row>
  </sheetData>
  <sheetProtection selectLockedCells="1" selectUnlockedCells="1"/>
  <mergeCells count="23">
    <mergeCell ref="A23:C23"/>
    <mergeCell ref="U2:U3"/>
    <mergeCell ref="V2:V3"/>
    <mergeCell ref="W2:W3"/>
    <mergeCell ref="X2:X3"/>
    <mergeCell ref="Y2:Y3"/>
    <mergeCell ref="A22:C22"/>
    <mergeCell ref="L2:M2"/>
    <mergeCell ref="N2:O2"/>
    <mergeCell ref="P2:Q2"/>
    <mergeCell ref="R2:R3"/>
    <mergeCell ref="S2:S3"/>
    <mergeCell ref="T2:T3"/>
    <mergeCell ref="A1:U1"/>
    <mergeCell ref="V1:Y1"/>
    <mergeCell ref="A2:A3"/>
    <mergeCell ref="B2:B3"/>
    <mergeCell ref="C2:C3"/>
    <mergeCell ref="D2:D3"/>
    <mergeCell ref="E2:E3"/>
    <mergeCell ref="F2:G2"/>
    <mergeCell ref="H2:I2"/>
    <mergeCell ref="J2:K2"/>
  </mergeCells>
  <conditionalFormatting sqref="F4:Q21">
    <cfRule type="cellIs" priority="1" dxfId="0" operator="greaterThan" stopIfTrue="1">
      <formula>0</formula>
    </cfRule>
  </conditionalFormatting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40625" style="1" customWidth="1"/>
    <col min="2" max="2" width="29.140625" style="1" customWidth="1"/>
    <col min="3" max="3" width="33.7109375" style="1" customWidth="1"/>
    <col min="4" max="255" width="9.140625" style="1" customWidth="1"/>
    <col min="256" max="16384" width="9.00390625" style="1" customWidth="1"/>
  </cols>
  <sheetData>
    <row r="1" spans="1:5" s="114" customFormat="1" ht="26.25" customHeight="1">
      <c r="A1" s="3" t="s">
        <v>0</v>
      </c>
      <c r="B1" s="112" t="s">
        <v>1</v>
      </c>
      <c r="C1" s="112" t="s">
        <v>2</v>
      </c>
      <c r="D1" s="113" t="s">
        <v>86</v>
      </c>
      <c r="E1" s="113" t="s">
        <v>4</v>
      </c>
    </row>
    <row r="2" spans="1:6" ht="12.75">
      <c r="A2" s="8">
        <v>1</v>
      </c>
      <c r="B2" s="115" t="s">
        <v>87</v>
      </c>
      <c r="C2" s="22" t="s">
        <v>20</v>
      </c>
      <c r="D2" s="116">
        <v>1985</v>
      </c>
      <c r="E2" s="117">
        <v>8</v>
      </c>
      <c r="F2" s="118"/>
    </row>
    <row r="3" spans="1:6" ht="12.75">
      <c r="A3" s="8">
        <v>2</v>
      </c>
      <c r="B3" s="115" t="s">
        <v>88</v>
      </c>
      <c r="C3" s="22" t="s">
        <v>20</v>
      </c>
      <c r="D3" s="116">
        <v>1986</v>
      </c>
      <c r="E3" s="117">
        <v>5</v>
      </c>
      <c r="F3" s="118"/>
    </row>
    <row r="4" spans="1:6" ht="12.75">
      <c r="A4" s="8">
        <v>3</v>
      </c>
      <c r="B4" s="115" t="s">
        <v>89</v>
      </c>
      <c r="C4" s="22" t="s">
        <v>13</v>
      </c>
      <c r="D4" s="116">
        <v>1979</v>
      </c>
      <c r="E4" s="117">
        <v>5</v>
      </c>
      <c r="F4" s="118"/>
    </row>
    <row r="5" spans="1:6" ht="12.75">
      <c r="A5" s="8">
        <v>4</v>
      </c>
      <c r="B5" s="115" t="s">
        <v>90</v>
      </c>
      <c r="C5" s="22" t="s">
        <v>91</v>
      </c>
      <c r="D5" s="22">
        <v>1983</v>
      </c>
      <c r="E5" s="117">
        <v>5</v>
      </c>
      <c r="F5" s="118"/>
    </row>
    <row r="6" spans="1:6" ht="12.75">
      <c r="A6" s="8">
        <v>5</v>
      </c>
      <c r="B6" s="115" t="s">
        <v>92</v>
      </c>
      <c r="C6" s="22" t="s">
        <v>93</v>
      </c>
      <c r="D6" s="116">
        <v>1991</v>
      </c>
      <c r="E6" s="117">
        <v>5</v>
      </c>
      <c r="F6" s="118"/>
    </row>
    <row r="7" spans="1:6" ht="12.75">
      <c r="A7" s="8">
        <v>6</v>
      </c>
      <c r="B7" s="115" t="s">
        <v>94</v>
      </c>
      <c r="C7" s="22" t="s">
        <v>95</v>
      </c>
      <c r="D7" s="22">
        <v>1978</v>
      </c>
      <c r="E7" s="117">
        <v>5</v>
      </c>
      <c r="F7" s="118"/>
    </row>
    <row r="8" spans="1:5" ht="12.75">
      <c r="A8" s="8">
        <v>7</v>
      </c>
      <c r="B8" s="115" t="s">
        <v>96</v>
      </c>
      <c r="C8" s="22" t="s">
        <v>13</v>
      </c>
      <c r="D8" s="22">
        <v>1976</v>
      </c>
      <c r="E8" s="117">
        <v>8</v>
      </c>
    </row>
    <row r="9" spans="1:5" ht="12.75">
      <c r="A9" s="8">
        <v>8</v>
      </c>
      <c r="B9" s="115"/>
      <c r="C9" s="22"/>
      <c r="D9" s="22"/>
      <c r="E9" s="117">
        <f>SUM(E2:E8)</f>
        <v>41</v>
      </c>
    </row>
    <row r="10" spans="1:5" ht="12.75">
      <c r="A10" s="8">
        <v>9</v>
      </c>
      <c r="B10" s="115"/>
      <c r="C10" s="22"/>
      <c r="D10" s="22"/>
      <c r="E10" s="22"/>
    </row>
    <row r="11" spans="1:5" ht="12.75">
      <c r="A11" s="8">
        <v>10</v>
      </c>
      <c r="B11" s="115"/>
      <c r="C11" s="22"/>
      <c r="D11" s="22"/>
      <c r="E11" s="22"/>
    </row>
    <row r="12" spans="1:5" ht="12.75">
      <c r="A12" s="8">
        <v>11</v>
      </c>
      <c r="B12" s="115"/>
      <c r="C12" s="22"/>
      <c r="D12" s="22"/>
      <c r="E12" s="22"/>
    </row>
    <row r="13" spans="1:5" ht="12.75">
      <c r="A13" s="8">
        <v>12</v>
      </c>
      <c r="B13" s="115"/>
      <c r="C13" s="22"/>
      <c r="D13" s="22"/>
      <c r="E13" s="22"/>
    </row>
    <row r="14" spans="1:5" ht="12.75">
      <c r="A14" s="8">
        <v>60</v>
      </c>
      <c r="B14" s="115"/>
      <c r="C14" s="22"/>
      <c r="D14" s="22"/>
      <c r="E14" s="22"/>
    </row>
    <row r="15" spans="1:5" ht="12.75">
      <c r="A15" s="8">
        <v>61</v>
      </c>
      <c r="B15" s="115"/>
      <c r="C15" s="22"/>
      <c r="D15" s="22"/>
      <c r="E15" s="22"/>
    </row>
    <row r="16" spans="1:5" ht="12.75">
      <c r="A16" s="8">
        <v>62</v>
      </c>
      <c r="B16" s="22"/>
      <c r="C16" s="22"/>
      <c r="D16" s="22"/>
      <c r="E16" s="22"/>
    </row>
    <row r="17" spans="1:5" ht="12.75">
      <c r="A17" s="8">
        <v>63</v>
      </c>
      <c r="B17" s="22"/>
      <c r="C17" s="22"/>
      <c r="D17" s="22"/>
      <c r="E17" s="22"/>
    </row>
    <row r="18" spans="1:5" ht="12.75">
      <c r="A18" s="8">
        <v>64</v>
      </c>
      <c r="B18" s="22"/>
      <c r="C18" s="22"/>
      <c r="D18" s="22"/>
      <c r="E18" s="22"/>
    </row>
    <row r="19" spans="1:5" ht="12.75">
      <c r="A19" s="8">
        <v>65</v>
      </c>
      <c r="B19" s="22"/>
      <c r="C19" s="22"/>
      <c r="D19" s="22"/>
      <c r="E19" s="22"/>
    </row>
    <row r="20" spans="1:5" ht="12.75">
      <c r="A20" s="8">
        <v>66</v>
      </c>
      <c r="B20" s="22"/>
      <c r="C20" s="22"/>
      <c r="D20" s="22"/>
      <c r="E20" s="22"/>
    </row>
    <row r="21" spans="1:5" ht="12.75">
      <c r="A21" s="8">
        <v>67</v>
      </c>
      <c r="B21" s="22"/>
      <c r="C21" s="22"/>
      <c r="D21" s="22"/>
      <c r="E21" s="22"/>
    </row>
    <row r="22" spans="1:5" ht="12.75">
      <c r="A22" s="8">
        <v>68</v>
      </c>
      <c r="B22" s="22"/>
      <c r="C22" s="22"/>
      <c r="D22" s="22"/>
      <c r="E22" s="22"/>
    </row>
    <row r="23" spans="1:5" ht="12.75">
      <c r="A23" s="8">
        <v>69</v>
      </c>
      <c r="B23" s="22"/>
      <c r="C23" s="22"/>
      <c r="D23" s="22"/>
      <c r="E23" s="22"/>
    </row>
    <row r="24" spans="1:5" ht="12.75">
      <c r="A24" s="8">
        <v>70</v>
      </c>
      <c r="B24" s="22"/>
      <c r="C24" s="22"/>
      <c r="D24" s="22"/>
      <c r="E24" s="22"/>
    </row>
    <row r="25" spans="1:5" ht="12.75">
      <c r="A25" s="8">
        <v>71</v>
      </c>
      <c r="B25" s="22"/>
      <c r="C25" s="22"/>
      <c r="D25" s="22"/>
      <c r="E25" s="22"/>
    </row>
    <row r="26" spans="1:5" ht="12.75">
      <c r="A26" s="8">
        <v>72</v>
      </c>
      <c r="B26" s="22"/>
      <c r="C26" s="22"/>
      <c r="D26" s="22"/>
      <c r="E26" s="22"/>
    </row>
    <row r="27" spans="1:5" ht="12.75">
      <c r="A27" s="8">
        <v>73</v>
      </c>
      <c r="B27" s="22"/>
      <c r="C27" s="22"/>
      <c r="D27" s="22"/>
      <c r="E27" s="22"/>
    </row>
    <row r="28" spans="1:5" ht="12.75">
      <c r="A28" s="8">
        <v>74</v>
      </c>
      <c r="B28" s="22"/>
      <c r="C28" s="22"/>
      <c r="D28" s="22"/>
      <c r="E28" s="22"/>
    </row>
    <row r="29" spans="1:5" ht="12.75">
      <c r="A29" s="8">
        <v>75</v>
      </c>
      <c r="B29" s="22"/>
      <c r="C29" s="22"/>
      <c r="D29" s="22"/>
      <c r="E29" s="22"/>
    </row>
    <row r="30" spans="1:5" ht="12.75">
      <c r="A30" s="8">
        <v>76</v>
      </c>
      <c r="B30" s="22"/>
      <c r="C30" s="22"/>
      <c r="D30" s="22"/>
      <c r="E30" s="22"/>
    </row>
    <row r="31" spans="1:5" ht="12.75">
      <c r="A31" s="8">
        <v>77</v>
      </c>
      <c r="B31" s="22"/>
      <c r="C31" s="22"/>
      <c r="D31" s="22"/>
      <c r="E31" s="22"/>
    </row>
    <row r="32" spans="1:5" ht="12.75">
      <c r="A32" s="8">
        <v>78</v>
      </c>
      <c r="B32" s="22"/>
      <c r="C32" s="22"/>
      <c r="D32" s="22"/>
      <c r="E32" s="22"/>
    </row>
    <row r="33" spans="1:5" ht="12.75">
      <c r="A33" s="8">
        <v>79</v>
      </c>
      <c r="B33" s="22"/>
      <c r="C33" s="22"/>
      <c r="D33" s="22"/>
      <c r="E33" s="22"/>
    </row>
    <row r="34" spans="1:5" ht="12.75">
      <c r="A34" s="8">
        <v>80</v>
      </c>
      <c r="B34" s="22"/>
      <c r="C34" s="22"/>
      <c r="D34" s="22"/>
      <c r="E34" s="22"/>
    </row>
    <row r="35" spans="1:5" ht="12.75">
      <c r="A35" s="8">
        <v>81</v>
      </c>
      <c r="B35" s="22"/>
      <c r="C35" s="22"/>
      <c r="D35" s="22"/>
      <c r="E35" s="22"/>
    </row>
    <row r="36" spans="1:5" ht="12.75">
      <c r="A36" s="8">
        <v>82</v>
      </c>
      <c r="B36" s="22"/>
      <c r="C36" s="22"/>
      <c r="D36" s="22"/>
      <c r="E36" s="22"/>
    </row>
    <row r="37" spans="1:5" ht="12.75">
      <c r="A37" s="8">
        <v>83</v>
      </c>
      <c r="B37" s="22"/>
      <c r="C37" s="22"/>
      <c r="D37" s="22"/>
      <c r="E37" s="22"/>
    </row>
    <row r="38" spans="1:5" ht="12.75">
      <c r="A38" s="8">
        <v>84</v>
      </c>
      <c r="B38" s="22"/>
      <c r="C38" s="22"/>
      <c r="D38" s="22"/>
      <c r="E38" s="22"/>
    </row>
    <row r="39" spans="1:5" ht="12.75">
      <c r="A39" s="8">
        <v>85</v>
      </c>
      <c r="B39" s="22"/>
      <c r="C39" s="22"/>
      <c r="D39" s="22"/>
      <c r="E39" s="22"/>
    </row>
    <row r="40" spans="1:5" ht="12.75">
      <c r="A40" s="8">
        <v>86</v>
      </c>
      <c r="B40" s="22"/>
      <c r="C40" s="22"/>
      <c r="D40" s="22"/>
      <c r="E40" s="22"/>
    </row>
    <row r="41" spans="1:5" ht="12.75">
      <c r="A41" s="8">
        <v>87</v>
      </c>
      <c r="B41" s="22"/>
      <c r="C41" s="22"/>
      <c r="D41" s="22"/>
      <c r="E41" s="22"/>
    </row>
    <row r="42" spans="1:5" ht="12.75">
      <c r="A42" s="8">
        <v>88</v>
      </c>
      <c r="B42" s="22"/>
      <c r="C42" s="22"/>
      <c r="D42" s="22"/>
      <c r="E42" s="22"/>
    </row>
    <row r="43" spans="1:5" ht="12.75">
      <c r="A43" s="8">
        <v>89</v>
      </c>
      <c r="B43" s="22"/>
      <c r="C43" s="22"/>
      <c r="D43" s="22"/>
      <c r="E43" s="22"/>
    </row>
    <row r="44" spans="1:5" ht="12.75">
      <c r="A44" s="8">
        <v>90</v>
      </c>
      <c r="B44" s="22"/>
      <c r="C44" s="22"/>
      <c r="D44" s="22"/>
      <c r="E44" s="22"/>
    </row>
    <row r="45" spans="1:5" ht="12.75">
      <c r="A45" s="8">
        <v>91</v>
      </c>
      <c r="B45" s="22"/>
      <c r="C45" s="22"/>
      <c r="D45" s="22"/>
      <c r="E45" s="22"/>
    </row>
    <row r="46" spans="1:5" ht="12.75">
      <c r="A46" s="8">
        <v>92</v>
      </c>
      <c r="B46" s="22"/>
      <c r="C46" s="22"/>
      <c r="D46" s="22"/>
      <c r="E46" s="22"/>
    </row>
    <row r="47" spans="1:5" ht="12.75">
      <c r="A47" s="8">
        <v>93</v>
      </c>
      <c r="B47" s="22"/>
      <c r="C47" s="22"/>
      <c r="D47" s="22"/>
      <c r="E47" s="22"/>
    </row>
    <row r="48" spans="1:5" ht="12.75">
      <c r="A48" s="8">
        <v>94</v>
      </c>
      <c r="B48" s="22"/>
      <c r="C48" s="22"/>
      <c r="D48" s="22"/>
      <c r="E48" s="22"/>
    </row>
    <row r="49" spans="1:5" ht="12.75">
      <c r="A49" s="8">
        <v>95</v>
      </c>
      <c r="B49" s="22"/>
      <c r="C49" s="22"/>
      <c r="D49" s="22"/>
      <c r="E49" s="22"/>
    </row>
    <row r="50" spans="1:5" ht="12.75">
      <c r="A50" s="8">
        <v>96</v>
      </c>
      <c r="B50" s="22"/>
      <c r="C50" s="22"/>
      <c r="D50" s="22"/>
      <c r="E50" s="22"/>
    </row>
    <row r="51" spans="1:5" ht="12.75">
      <c r="A51" s="8">
        <v>97</v>
      </c>
      <c r="B51" s="22"/>
      <c r="C51" s="22"/>
      <c r="D51" s="22"/>
      <c r="E51" s="22"/>
    </row>
    <row r="52" spans="1:5" ht="12.75">
      <c r="A52" s="8">
        <v>98</v>
      </c>
      <c r="B52" s="22"/>
      <c r="C52" s="22"/>
      <c r="D52" s="22"/>
      <c r="E52" s="22"/>
    </row>
    <row r="53" spans="1:5" ht="12.75">
      <c r="A53" s="8">
        <v>99</v>
      </c>
      <c r="B53" s="22"/>
      <c r="C53" s="22"/>
      <c r="D53" s="22"/>
      <c r="E53" s="22"/>
    </row>
    <row r="54" spans="1:5" ht="12.75">
      <c r="A54" s="8">
        <v>100</v>
      </c>
      <c r="B54" s="22"/>
      <c r="C54" s="22"/>
      <c r="D54" s="22"/>
      <c r="E54" s="22"/>
    </row>
    <row r="55" spans="1:5" ht="12.75">
      <c r="A55" s="8">
        <v>101</v>
      </c>
      <c r="B55" s="22"/>
      <c r="C55" s="22"/>
      <c r="D55" s="22"/>
      <c r="E55" s="22"/>
    </row>
    <row r="56" spans="1:5" ht="12.75">
      <c r="A56" s="8">
        <v>102</v>
      </c>
      <c r="B56" s="22"/>
      <c r="C56" s="22"/>
      <c r="D56" s="22"/>
      <c r="E56" s="22"/>
    </row>
    <row r="57" spans="1:5" ht="12.75">
      <c r="A57" s="8">
        <v>103</v>
      </c>
      <c r="B57" s="22"/>
      <c r="C57" s="22"/>
      <c r="D57" s="22"/>
      <c r="E57" s="22"/>
    </row>
    <row r="58" spans="1:5" ht="12.75">
      <c r="A58" s="8">
        <v>104</v>
      </c>
      <c r="B58" s="22"/>
      <c r="C58" s="22"/>
      <c r="D58" s="22"/>
      <c r="E58" s="22"/>
    </row>
    <row r="59" spans="1:5" ht="12.75">
      <c r="A59" s="8">
        <v>105</v>
      </c>
      <c r="B59" s="22"/>
      <c r="C59" s="22"/>
      <c r="D59" s="22"/>
      <c r="E59" s="22"/>
    </row>
    <row r="60" spans="1:5" ht="12.75">
      <c r="A60" s="8">
        <v>106</v>
      </c>
      <c r="B60" s="22"/>
      <c r="C60" s="22"/>
      <c r="D60" s="22"/>
      <c r="E60" s="22"/>
    </row>
    <row r="61" spans="1:5" ht="12.75">
      <c r="A61" s="8">
        <v>60</v>
      </c>
      <c r="B61" s="22"/>
      <c r="C61" s="22"/>
      <c r="D61" s="22"/>
      <c r="E61" s="22"/>
    </row>
    <row r="62" spans="1:5" ht="12.75">
      <c r="A62" s="8">
        <v>61</v>
      </c>
      <c r="B62" s="22"/>
      <c r="C62" s="22"/>
      <c r="D62" s="22"/>
      <c r="E62" s="22"/>
    </row>
    <row r="63" spans="1:5" ht="12.75">
      <c r="A63" s="8">
        <v>62</v>
      </c>
      <c r="B63" s="22"/>
      <c r="C63" s="22"/>
      <c r="D63" s="22"/>
      <c r="E63" s="22"/>
    </row>
    <row r="64" spans="1:5" ht="12.75">
      <c r="A64" s="8">
        <v>63</v>
      </c>
      <c r="B64" s="22"/>
      <c r="C64" s="22"/>
      <c r="D64" s="22"/>
      <c r="E64" s="22"/>
    </row>
    <row r="65" spans="1:5" ht="12.75">
      <c r="A65" s="8">
        <v>64</v>
      </c>
      <c r="B65" s="22"/>
      <c r="C65" s="22"/>
      <c r="D65" s="22"/>
      <c r="E65" s="22"/>
    </row>
    <row r="66" spans="1:5" ht="12.75">
      <c r="A66" s="8">
        <v>65</v>
      </c>
      <c r="B66" s="22"/>
      <c r="C66" s="22"/>
      <c r="D66" s="22"/>
      <c r="E66" s="22"/>
    </row>
    <row r="67" spans="1:5" ht="12.75">
      <c r="A67" s="8">
        <v>66</v>
      </c>
      <c r="B67" s="22"/>
      <c r="C67" s="22"/>
      <c r="D67" s="22"/>
      <c r="E67" s="22"/>
    </row>
    <row r="68" spans="1:5" ht="12.75">
      <c r="A68" s="8">
        <v>67</v>
      </c>
      <c r="B68" s="22"/>
      <c r="C68" s="22"/>
      <c r="D68" s="22"/>
      <c r="E68" s="22"/>
    </row>
    <row r="69" spans="1:5" ht="12.75">
      <c r="A69" s="8">
        <v>68</v>
      </c>
      <c r="B69" s="22"/>
      <c r="C69" s="22"/>
      <c r="D69" s="22"/>
      <c r="E69" s="22"/>
    </row>
    <row r="70" spans="1:5" ht="12.75">
      <c r="A70" s="8">
        <v>69</v>
      </c>
      <c r="B70" s="22"/>
      <c r="C70" s="22"/>
      <c r="D70" s="22"/>
      <c r="E70" s="22"/>
    </row>
    <row r="71" spans="1:5" ht="12.75">
      <c r="A71" s="8">
        <v>70</v>
      </c>
      <c r="B71" s="22"/>
      <c r="C71" s="22"/>
      <c r="D71" s="22"/>
      <c r="E71" s="22"/>
    </row>
    <row r="72" spans="1:5" ht="12.75">
      <c r="A72" s="8">
        <v>71</v>
      </c>
      <c r="B72" s="22"/>
      <c r="C72" s="22"/>
      <c r="D72" s="22"/>
      <c r="E72" s="22"/>
    </row>
    <row r="73" spans="1:5" ht="12.75">
      <c r="A73" s="8">
        <v>72</v>
      </c>
      <c r="B73" s="22"/>
      <c r="C73" s="22"/>
      <c r="D73" s="22"/>
      <c r="E73" s="22"/>
    </row>
    <row r="74" spans="1:5" ht="12.75">
      <c r="A74" s="8">
        <v>73</v>
      </c>
      <c r="B74" s="22"/>
      <c r="C74" s="22"/>
      <c r="D74" s="22"/>
      <c r="E74" s="22"/>
    </row>
    <row r="75" spans="1:5" ht="12.75">
      <c r="A75" s="8">
        <v>74</v>
      </c>
      <c r="B75" s="22"/>
      <c r="C75" s="22"/>
      <c r="D75" s="22"/>
      <c r="E75" s="22"/>
    </row>
    <row r="76" spans="1:5" ht="12.75">
      <c r="A76" s="8">
        <v>75</v>
      </c>
      <c r="B76" s="22"/>
      <c r="C76" s="22"/>
      <c r="D76" s="22"/>
      <c r="E76" s="22"/>
    </row>
    <row r="77" spans="1:5" ht="12.75">
      <c r="A77" s="8">
        <v>76</v>
      </c>
      <c r="B77" s="22"/>
      <c r="C77" s="22"/>
      <c r="D77" s="22"/>
      <c r="E77" s="22"/>
    </row>
    <row r="78" spans="1:5" ht="12.75">
      <c r="A78" s="8">
        <v>77</v>
      </c>
      <c r="B78" s="22"/>
      <c r="C78" s="22"/>
      <c r="D78" s="22"/>
      <c r="E78" s="22"/>
    </row>
    <row r="79" spans="1:5" ht="12.75">
      <c r="A79" s="8">
        <v>78</v>
      </c>
      <c r="B79" s="22"/>
      <c r="C79" s="22"/>
      <c r="D79" s="22"/>
      <c r="E79" s="22"/>
    </row>
    <row r="80" spans="1:5" ht="12.75">
      <c r="A80" s="8">
        <v>79</v>
      </c>
      <c r="B80" s="22"/>
      <c r="C80" s="22"/>
      <c r="D80" s="22"/>
      <c r="E80" s="22"/>
    </row>
    <row r="81" spans="1:5" ht="12.75">
      <c r="A81" s="8">
        <v>80</v>
      </c>
      <c r="B81" s="22"/>
      <c r="C81" s="22"/>
      <c r="D81" s="22"/>
      <c r="E81" s="22"/>
    </row>
    <row r="82" spans="1:5" ht="12.75">
      <c r="A82" s="8">
        <v>81</v>
      </c>
      <c r="B82" s="22"/>
      <c r="C82" s="22"/>
      <c r="D82" s="22"/>
      <c r="E82" s="22"/>
    </row>
    <row r="83" spans="1:5" ht="12.75">
      <c r="A83" s="8">
        <v>82</v>
      </c>
      <c r="B83" s="22"/>
      <c r="C83" s="22"/>
      <c r="D83" s="22"/>
      <c r="E83" s="22"/>
    </row>
    <row r="84" spans="1:5" ht="12.75">
      <c r="A84" s="8">
        <v>83</v>
      </c>
      <c r="B84" s="22"/>
      <c r="C84" s="22"/>
      <c r="D84" s="22"/>
      <c r="E84" s="22"/>
    </row>
    <row r="85" spans="1:5" ht="12.75">
      <c r="A85" s="8">
        <v>84</v>
      </c>
      <c r="B85" s="22"/>
      <c r="C85" s="22"/>
      <c r="D85" s="22"/>
      <c r="E85" s="22"/>
    </row>
    <row r="86" spans="1:5" ht="12.75">
      <c r="A86" s="8">
        <v>85</v>
      </c>
      <c r="B86" s="22"/>
      <c r="C86" s="22"/>
      <c r="D86" s="22"/>
      <c r="E86" s="22"/>
    </row>
    <row r="87" spans="1:5" ht="12.75">
      <c r="A87" s="8">
        <v>86</v>
      </c>
      <c r="B87" s="22"/>
      <c r="C87" s="22"/>
      <c r="D87" s="22"/>
      <c r="E87" s="22"/>
    </row>
    <row r="88" spans="1:5" ht="12.75">
      <c r="A88" s="8">
        <v>87</v>
      </c>
      <c r="B88" s="22"/>
      <c r="C88" s="22"/>
      <c r="D88" s="22"/>
      <c r="E88" s="22"/>
    </row>
    <row r="89" spans="1:5" ht="12.75">
      <c r="A89" s="8">
        <v>88</v>
      </c>
      <c r="B89" s="22"/>
      <c r="C89" s="22"/>
      <c r="D89" s="22"/>
      <c r="E89" s="22"/>
    </row>
    <row r="90" spans="1:5" ht="12.75">
      <c r="A90" s="8">
        <v>89</v>
      </c>
      <c r="B90" s="22"/>
      <c r="C90" s="22"/>
      <c r="D90" s="22"/>
      <c r="E90" s="22"/>
    </row>
    <row r="91" spans="1:5" ht="12.75">
      <c r="A91" s="8">
        <v>90</v>
      </c>
      <c r="B91" s="22"/>
      <c r="C91" s="22"/>
      <c r="D91" s="22"/>
      <c r="E91" s="22"/>
    </row>
    <row r="92" spans="1:5" ht="12.75">
      <c r="A92" s="8">
        <v>91</v>
      </c>
      <c r="B92" s="22"/>
      <c r="C92" s="22"/>
      <c r="D92" s="22"/>
      <c r="E92" s="22"/>
    </row>
    <row r="93" spans="1:5" ht="12.75">
      <c r="A93" s="8">
        <v>92</v>
      </c>
      <c r="B93" s="22"/>
      <c r="C93" s="22"/>
      <c r="D93" s="22"/>
      <c r="E93" s="22"/>
    </row>
    <row r="94" spans="1:5" ht="12.75">
      <c r="A94" s="8">
        <v>93</v>
      </c>
      <c r="B94" s="22"/>
      <c r="C94" s="22"/>
      <c r="D94" s="22"/>
      <c r="E94" s="22"/>
    </row>
    <row r="95" spans="1:5" ht="12.75">
      <c r="A95" s="8">
        <v>94</v>
      </c>
      <c r="B95" s="22"/>
      <c r="C95" s="22"/>
      <c r="D95" s="22"/>
      <c r="E95" s="22"/>
    </row>
    <row r="96" spans="1:5" ht="12.75">
      <c r="A96" s="8">
        <v>95</v>
      </c>
      <c r="B96" s="22"/>
      <c r="C96" s="22"/>
      <c r="D96" s="22"/>
      <c r="E96" s="22"/>
    </row>
    <row r="97" spans="1:5" ht="12.75">
      <c r="A97" s="8">
        <v>96</v>
      </c>
      <c r="B97" s="22"/>
      <c r="C97" s="22"/>
      <c r="D97" s="22"/>
      <c r="E97" s="22"/>
    </row>
    <row r="98" spans="1:5" ht="12.75">
      <c r="A98" s="8">
        <v>97</v>
      </c>
      <c r="B98" s="22"/>
      <c r="C98" s="22"/>
      <c r="D98" s="22"/>
      <c r="E98" s="22"/>
    </row>
    <row r="99" spans="1:5" ht="12.75">
      <c r="A99" s="8">
        <v>98</v>
      </c>
      <c r="B99" s="22"/>
      <c r="C99" s="22"/>
      <c r="D99" s="22"/>
      <c r="E99" s="22"/>
    </row>
    <row r="100" spans="1:5" ht="12.75">
      <c r="A100" s="8">
        <v>99</v>
      </c>
      <c r="B100" s="22"/>
      <c r="C100" s="22"/>
      <c r="D100" s="22"/>
      <c r="E100" s="22"/>
    </row>
    <row r="101" spans="1:5" ht="12.75">
      <c r="A101" s="8">
        <v>100</v>
      </c>
      <c r="B101" s="22"/>
      <c r="C101" s="22"/>
      <c r="D101" s="22"/>
      <c r="E101" s="22"/>
    </row>
  </sheetData>
  <sheetProtection selectLockedCells="1" selectUnlockedCells="1"/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28125" style="23" customWidth="1"/>
    <col min="2" max="2" width="8.421875" style="1" customWidth="1"/>
    <col min="3" max="4" width="26.00390625" style="1" customWidth="1"/>
    <col min="5" max="5" width="10.421875" style="1" customWidth="1"/>
    <col min="6" max="6" width="5.421875" style="24" customWidth="1"/>
    <col min="7" max="7" width="4.421875" style="24" customWidth="1"/>
    <col min="8" max="8" width="5.421875" style="24" customWidth="1"/>
    <col min="9" max="9" width="4.421875" style="24" customWidth="1"/>
    <col min="10" max="10" width="5.421875" style="24" customWidth="1"/>
    <col min="11" max="11" width="4.421875" style="24" customWidth="1"/>
    <col min="12" max="12" width="5.421875" style="24" customWidth="1"/>
    <col min="13" max="13" width="4.421875" style="24" customWidth="1"/>
    <col min="14" max="14" width="5.421875" style="24" customWidth="1"/>
    <col min="15" max="15" width="4.421875" style="24" customWidth="1"/>
    <col min="16" max="27" width="0" style="24" hidden="1" customWidth="1"/>
    <col min="28" max="31" width="7.28125" style="25" customWidth="1"/>
    <col min="32" max="32" width="11.57421875" style="1" customWidth="1"/>
    <col min="33" max="255" width="9.140625" style="1" customWidth="1"/>
    <col min="256" max="16384" width="9.00390625" style="1" customWidth="1"/>
  </cols>
  <sheetData>
    <row r="1" spans="1:31" ht="33.75">
      <c r="A1" s="169" t="s">
        <v>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</row>
    <row r="2" spans="1:31" s="26" customFormat="1" ht="39" customHeight="1">
      <c r="A2" s="170" t="s">
        <v>44</v>
      </c>
      <c r="B2" s="171" t="s">
        <v>0</v>
      </c>
      <c r="C2" s="171" t="s">
        <v>1</v>
      </c>
      <c r="D2" s="171" t="s">
        <v>2</v>
      </c>
      <c r="E2" s="172" t="s">
        <v>86</v>
      </c>
      <c r="F2" s="158" t="s">
        <v>46</v>
      </c>
      <c r="G2" s="158"/>
      <c r="H2" s="158" t="s">
        <v>47</v>
      </c>
      <c r="I2" s="158"/>
      <c r="J2" s="158" t="s">
        <v>48</v>
      </c>
      <c r="K2" s="158"/>
      <c r="L2" s="158" t="s">
        <v>49</v>
      </c>
      <c r="M2" s="158"/>
      <c r="N2" s="158" t="s">
        <v>50</v>
      </c>
      <c r="O2" s="158"/>
      <c r="P2" s="158" t="s">
        <v>51</v>
      </c>
      <c r="Q2" s="158"/>
      <c r="R2" s="158" t="s">
        <v>52</v>
      </c>
      <c r="S2" s="158"/>
      <c r="T2" s="158" t="s">
        <v>53</v>
      </c>
      <c r="U2" s="158"/>
      <c r="V2" s="158" t="s">
        <v>54</v>
      </c>
      <c r="W2" s="158"/>
      <c r="X2" s="158" t="s">
        <v>55</v>
      </c>
      <c r="Y2" s="158"/>
      <c r="Z2" s="28"/>
      <c r="AA2" s="28"/>
      <c r="AB2" s="159" t="s">
        <v>57</v>
      </c>
      <c r="AC2" s="159" t="s">
        <v>58</v>
      </c>
      <c r="AD2" s="159" t="s">
        <v>59</v>
      </c>
      <c r="AE2" s="159" t="s">
        <v>60</v>
      </c>
    </row>
    <row r="3" spans="1:33" s="26" customFormat="1" ht="24" customHeight="1">
      <c r="A3" s="170"/>
      <c r="B3" s="171"/>
      <c r="C3" s="171"/>
      <c r="D3" s="171"/>
      <c r="E3" s="172"/>
      <c r="F3" s="28" t="s">
        <v>62</v>
      </c>
      <c r="G3" s="28" t="s">
        <v>63</v>
      </c>
      <c r="H3" s="28" t="s">
        <v>62</v>
      </c>
      <c r="I3" s="28" t="s">
        <v>63</v>
      </c>
      <c r="J3" s="28" t="s">
        <v>62</v>
      </c>
      <c r="K3" s="28" t="s">
        <v>63</v>
      </c>
      <c r="L3" s="28" t="s">
        <v>62</v>
      </c>
      <c r="M3" s="28" t="s">
        <v>63</v>
      </c>
      <c r="N3" s="28" t="s">
        <v>62</v>
      </c>
      <c r="O3" s="28" t="s">
        <v>63</v>
      </c>
      <c r="P3" s="28" t="s">
        <v>62</v>
      </c>
      <c r="Q3" s="28" t="s">
        <v>63</v>
      </c>
      <c r="R3" s="28" t="s">
        <v>62</v>
      </c>
      <c r="S3" s="28" t="s">
        <v>63</v>
      </c>
      <c r="T3" s="28" t="s">
        <v>62</v>
      </c>
      <c r="U3" s="28" t="s">
        <v>63</v>
      </c>
      <c r="V3" s="28" t="s">
        <v>62</v>
      </c>
      <c r="W3" s="28" t="s">
        <v>63</v>
      </c>
      <c r="X3" s="28" t="s">
        <v>62</v>
      </c>
      <c r="Y3" s="28" t="s">
        <v>63</v>
      </c>
      <c r="Z3" s="28"/>
      <c r="AA3" s="28"/>
      <c r="AB3" s="159"/>
      <c r="AC3" s="159"/>
      <c r="AD3" s="159"/>
      <c r="AE3" s="159"/>
      <c r="AF3" s="26" t="s">
        <v>64</v>
      </c>
      <c r="AG3" s="31" t="s">
        <v>65</v>
      </c>
    </row>
    <row r="4" spans="1:33" ht="12.75">
      <c r="A4" s="119">
        <v>1</v>
      </c>
      <c r="B4" s="83">
        <f>'Prezencka Zeny'!A5</f>
        <v>4</v>
      </c>
      <c r="C4" s="83" t="str">
        <f>'Prezencka Zeny'!B5</f>
        <v>Zuzana Štefanská</v>
      </c>
      <c r="D4" s="83" t="str">
        <f>'Prezencka Zeny'!C5</f>
        <v>Modra, Vertigo, Salewa</v>
      </c>
      <c r="E4" s="83">
        <f>'Prezencka Zeny'!D5</f>
        <v>1983</v>
      </c>
      <c r="F4" s="84">
        <v>1</v>
      </c>
      <c r="G4" s="84">
        <v>1</v>
      </c>
      <c r="H4" s="84">
        <v>1</v>
      </c>
      <c r="I4" s="84">
        <v>1</v>
      </c>
      <c r="J4" s="84">
        <v>1</v>
      </c>
      <c r="K4" s="84">
        <v>1</v>
      </c>
      <c r="L4" s="84">
        <v>1</v>
      </c>
      <c r="M4" s="84">
        <v>1</v>
      </c>
      <c r="N4" s="84">
        <v>1</v>
      </c>
      <c r="O4" s="84">
        <v>1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3">
        <f aca="true" t="shared" si="0" ref="AB4:AB35">COUNT(G4,I4,K4,M4,O4,Q4,S4,U4,W4,Y4,AA4)</f>
        <v>5</v>
      </c>
      <c r="AC4" s="83">
        <f aca="true" t="shared" si="1" ref="AC4:AC35">SUM(G4,I4,K4,M4,O4,Q4,S4,U4,W4,Y4,AA4)</f>
        <v>5</v>
      </c>
      <c r="AD4" s="83">
        <f aca="true" t="shared" si="2" ref="AD4:AD35">COUNT(F4,H4,J4,L4,N4,P4,R4,T4,V4,X4,Z4)</f>
        <v>5</v>
      </c>
      <c r="AE4" s="120">
        <f aca="true" t="shared" si="3" ref="AE4:AE35">SUM(F4,H4,J4,L4,N4,P4,R4,T4,V4,X4,Z4)</f>
        <v>5</v>
      </c>
      <c r="AF4" s="121">
        <f aca="true" t="shared" si="4" ref="AF4:AF35">AB4*1000000-AC4*10000+AD4*100-AE4</f>
        <v>4950495</v>
      </c>
      <c r="AG4" s="1">
        <v>1</v>
      </c>
    </row>
    <row r="5" spans="1:33" ht="12.75">
      <c r="A5" s="48">
        <f>IF(AF5=AF4,A4,AG5)</f>
        <v>1</v>
      </c>
      <c r="B5" s="38">
        <f>'Prezencka Zeny'!A7</f>
        <v>6</v>
      </c>
      <c r="C5" s="38" t="str">
        <f>'Prezencka Zeny'!B7</f>
        <v>Lenka Mičicová</v>
      </c>
      <c r="D5" s="38" t="str">
        <f>'Prezencka Zeny'!C7</f>
        <v>Edelwiesse, K2</v>
      </c>
      <c r="E5" s="38">
        <f>'Prezencka Zeny'!D7</f>
        <v>1978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1</v>
      </c>
      <c r="L5" s="39">
        <v>1</v>
      </c>
      <c r="M5" s="39">
        <v>1</v>
      </c>
      <c r="N5" s="39">
        <v>1</v>
      </c>
      <c r="O5" s="39">
        <v>1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8">
        <f t="shared" si="0"/>
        <v>5</v>
      </c>
      <c r="AC5" s="38">
        <f t="shared" si="1"/>
        <v>5</v>
      </c>
      <c r="AD5" s="38">
        <f t="shared" si="2"/>
        <v>5</v>
      </c>
      <c r="AE5" s="49">
        <f t="shared" si="3"/>
        <v>5</v>
      </c>
      <c r="AF5" s="121">
        <f t="shared" si="4"/>
        <v>4950495</v>
      </c>
      <c r="AG5" s="1">
        <v>2</v>
      </c>
    </row>
    <row r="6" spans="1:33" ht="12.75">
      <c r="A6" s="48">
        <f>IF(AF6=AF5,A5,AG6)</f>
        <v>3</v>
      </c>
      <c r="B6" s="38">
        <f>'Prezencka Zeny'!A6</f>
        <v>5</v>
      </c>
      <c r="C6" s="38" t="str">
        <f>'Prezencka Zeny'!B6</f>
        <v>Čepcova Andrea</v>
      </c>
      <c r="D6" s="38" t="str">
        <f>'Prezencka Zeny'!C6</f>
        <v>MKŠK Modrá</v>
      </c>
      <c r="E6" s="38">
        <f>'Prezencka Zeny'!D6</f>
        <v>1991</v>
      </c>
      <c r="F6" s="39">
        <v>1</v>
      </c>
      <c r="G6" s="39">
        <v>1</v>
      </c>
      <c r="H6" s="39">
        <v>1</v>
      </c>
      <c r="I6" s="39">
        <v>2</v>
      </c>
      <c r="J6" s="39">
        <v>1</v>
      </c>
      <c r="K6" s="39">
        <v>1</v>
      </c>
      <c r="L6" s="39">
        <v>1</v>
      </c>
      <c r="M6" s="39">
        <v>1</v>
      </c>
      <c r="N6" s="39">
        <v>1</v>
      </c>
      <c r="O6" s="39">
        <v>1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8">
        <f t="shared" si="0"/>
        <v>5</v>
      </c>
      <c r="AC6" s="38">
        <f t="shared" si="1"/>
        <v>6</v>
      </c>
      <c r="AD6" s="38">
        <f t="shared" si="2"/>
        <v>5</v>
      </c>
      <c r="AE6" s="49">
        <f t="shared" si="3"/>
        <v>5</v>
      </c>
      <c r="AF6" s="121">
        <f t="shared" si="4"/>
        <v>4940495</v>
      </c>
      <c r="AG6" s="1">
        <v>3</v>
      </c>
    </row>
    <row r="7" spans="1:33" ht="12.75">
      <c r="A7" s="48">
        <f>IF(AF4=AF6,A6,AG7)</f>
        <v>4</v>
      </c>
      <c r="B7" s="38">
        <f>'Prezencka Zeny'!A3</f>
        <v>2</v>
      </c>
      <c r="C7" s="38" t="str">
        <f>'Prezencka Zeny'!B3</f>
        <v>Katka Čižmárová</v>
      </c>
      <c r="D7" s="38" t="str">
        <f>'Prezencka Zeny'!C3</f>
        <v>HK Metropol Košice</v>
      </c>
      <c r="E7" s="38">
        <f>'Prezencka Zeny'!D3</f>
        <v>1986</v>
      </c>
      <c r="F7" s="39">
        <v>1</v>
      </c>
      <c r="G7" s="39">
        <v>1</v>
      </c>
      <c r="H7" s="39">
        <v>3</v>
      </c>
      <c r="I7" s="39">
        <v>3</v>
      </c>
      <c r="J7" s="39">
        <v>1</v>
      </c>
      <c r="K7" s="39">
        <v>1</v>
      </c>
      <c r="L7" s="39">
        <v>1</v>
      </c>
      <c r="M7" s="39">
        <v>1</v>
      </c>
      <c r="N7" s="39">
        <v>1</v>
      </c>
      <c r="O7" s="39">
        <v>1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8">
        <f t="shared" si="0"/>
        <v>5</v>
      </c>
      <c r="AC7" s="38">
        <f t="shared" si="1"/>
        <v>7</v>
      </c>
      <c r="AD7" s="38">
        <f t="shared" si="2"/>
        <v>5</v>
      </c>
      <c r="AE7" s="49">
        <f t="shared" si="3"/>
        <v>7</v>
      </c>
      <c r="AF7" s="121">
        <f t="shared" si="4"/>
        <v>4930493</v>
      </c>
      <c r="AG7" s="1">
        <v>4</v>
      </c>
    </row>
    <row r="8" spans="1:33" ht="12.75">
      <c r="A8" s="48">
        <f>IF(AF8=AF4,A7,AG8)</f>
        <v>5</v>
      </c>
      <c r="B8" s="38">
        <f>'Prezencka Zeny'!A4</f>
        <v>3</v>
      </c>
      <c r="C8" s="38" t="str">
        <f>'Prezencka Zeny'!B4</f>
        <v>Bobulová Petra</v>
      </c>
      <c r="D8" s="38" t="str">
        <f>'Prezencka Zeny'!C4</f>
        <v>Poprad</v>
      </c>
      <c r="E8" s="38">
        <f>'Prezencka Zeny'!D4</f>
        <v>1979</v>
      </c>
      <c r="F8" s="39">
        <v>1</v>
      </c>
      <c r="G8" s="39">
        <v>1</v>
      </c>
      <c r="H8" s="39">
        <v>1</v>
      </c>
      <c r="I8" s="39"/>
      <c r="J8" s="39">
        <v>1</v>
      </c>
      <c r="K8" s="39">
        <v>1</v>
      </c>
      <c r="L8" s="39">
        <v>1</v>
      </c>
      <c r="M8" s="39">
        <v>1</v>
      </c>
      <c r="N8" s="39">
        <v>2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8">
        <f t="shared" si="0"/>
        <v>3</v>
      </c>
      <c r="AC8" s="38">
        <f t="shared" si="1"/>
        <v>3</v>
      </c>
      <c r="AD8" s="38">
        <f t="shared" si="2"/>
        <v>5</v>
      </c>
      <c r="AE8" s="49">
        <f t="shared" si="3"/>
        <v>6</v>
      </c>
      <c r="AF8" s="121">
        <f t="shared" si="4"/>
        <v>2970494</v>
      </c>
      <c r="AG8" s="1">
        <v>5</v>
      </c>
    </row>
    <row r="9" spans="1:33" ht="12.75">
      <c r="A9" s="51">
        <f aca="true" t="shared" si="5" ref="A9:A40">IF(AF9=AF8,A8,AG9)</f>
        <v>6</v>
      </c>
      <c r="B9" s="52">
        <f>'Prezencka Zeny'!A8</f>
        <v>7</v>
      </c>
      <c r="C9" s="52" t="str">
        <f>'Prezencka Zeny'!B8</f>
        <v>Denisa Šulcová</v>
      </c>
      <c r="D9" s="52" t="str">
        <f>'Prezencka Zeny'!C8</f>
        <v>Poprad</v>
      </c>
      <c r="E9" s="52">
        <f>'Prezencka Zeny'!D8</f>
        <v>1976</v>
      </c>
      <c r="F9" s="53"/>
      <c r="G9" s="53"/>
      <c r="H9" s="53">
        <v>2</v>
      </c>
      <c r="I9" s="53"/>
      <c r="J9" s="53">
        <v>1</v>
      </c>
      <c r="K9" s="53">
        <v>1</v>
      </c>
      <c r="L9" s="53">
        <v>1</v>
      </c>
      <c r="M9" s="53">
        <v>1</v>
      </c>
      <c r="N9" s="53">
        <v>1</v>
      </c>
      <c r="O9" s="53">
        <v>1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2">
        <f t="shared" si="0"/>
        <v>3</v>
      </c>
      <c r="AC9" s="52">
        <f t="shared" si="1"/>
        <v>3</v>
      </c>
      <c r="AD9" s="52">
        <f t="shared" si="2"/>
        <v>4</v>
      </c>
      <c r="AE9" s="54">
        <f t="shared" si="3"/>
        <v>5</v>
      </c>
      <c r="AF9" s="121">
        <f t="shared" si="4"/>
        <v>2970395</v>
      </c>
      <c r="AG9" s="1">
        <v>6</v>
      </c>
    </row>
    <row r="10" spans="1:33" ht="12.75">
      <c r="A10" s="48">
        <f t="shared" si="5"/>
        <v>7</v>
      </c>
      <c r="B10" s="83">
        <f>'Prezencka Zeny'!A2</f>
        <v>1</v>
      </c>
      <c r="C10" s="83" t="str">
        <f>'Prezencka Zeny'!B2</f>
        <v>Kristína Bagalová</v>
      </c>
      <c r="D10" s="83" t="str">
        <f>'Prezencka Zeny'!C2</f>
        <v>HK Metropol Košice</v>
      </c>
      <c r="E10" s="83">
        <f>'Prezencka Zeny'!D2</f>
        <v>1985</v>
      </c>
      <c r="F10" s="84">
        <v>2</v>
      </c>
      <c r="G10" s="84"/>
      <c r="H10" s="84">
        <v>2</v>
      </c>
      <c r="I10" s="84"/>
      <c r="J10" s="84"/>
      <c r="K10" s="84"/>
      <c r="L10" s="84">
        <v>2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0"/>
        <v>0</v>
      </c>
      <c r="AC10" s="83">
        <f t="shared" si="1"/>
        <v>0</v>
      </c>
      <c r="AD10" s="83">
        <f t="shared" si="2"/>
        <v>3</v>
      </c>
      <c r="AE10" s="120">
        <f t="shared" si="3"/>
        <v>6</v>
      </c>
      <c r="AF10" s="121">
        <f t="shared" si="4"/>
        <v>294</v>
      </c>
      <c r="AG10" s="1">
        <v>7</v>
      </c>
    </row>
    <row r="11" spans="1:33" ht="12.75" hidden="1">
      <c r="A11" s="48">
        <f t="shared" si="5"/>
        <v>8</v>
      </c>
      <c r="B11" s="38">
        <f>'Prezencka Zeny'!A9</f>
        <v>8</v>
      </c>
      <c r="C11" s="38">
        <f>'Prezencka Zeny'!B9</f>
        <v>0</v>
      </c>
      <c r="D11" s="38">
        <f>'Prezencka Zeny'!C9</f>
        <v>0</v>
      </c>
      <c r="E11" s="38">
        <f>'Prezencka Zeny'!D9</f>
        <v>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8">
        <f t="shared" si="0"/>
        <v>0</v>
      </c>
      <c r="AC11" s="38">
        <f t="shared" si="1"/>
        <v>0</v>
      </c>
      <c r="AD11" s="38">
        <f t="shared" si="2"/>
        <v>0</v>
      </c>
      <c r="AE11" s="49">
        <f t="shared" si="3"/>
        <v>0</v>
      </c>
      <c r="AF11" s="121">
        <f t="shared" si="4"/>
        <v>0</v>
      </c>
      <c r="AG11" s="1">
        <v>8</v>
      </c>
    </row>
    <row r="12" spans="1:33" ht="12.75" hidden="1">
      <c r="A12" s="48">
        <f t="shared" si="5"/>
        <v>8</v>
      </c>
      <c r="B12" s="38">
        <f>'Prezencka Zeny'!A10</f>
        <v>9</v>
      </c>
      <c r="C12" s="38">
        <f>'Prezencka Zeny'!B10</f>
        <v>0</v>
      </c>
      <c r="D12" s="38">
        <f>'Prezencka Zeny'!C10</f>
        <v>0</v>
      </c>
      <c r="E12" s="38">
        <f>'Prezencka Zeny'!D10</f>
        <v>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8">
        <f t="shared" si="0"/>
        <v>0</v>
      </c>
      <c r="AC12" s="38">
        <f t="shared" si="1"/>
        <v>0</v>
      </c>
      <c r="AD12" s="38">
        <f t="shared" si="2"/>
        <v>0</v>
      </c>
      <c r="AE12" s="49">
        <f t="shared" si="3"/>
        <v>0</v>
      </c>
      <c r="AF12" s="121">
        <f t="shared" si="4"/>
        <v>0</v>
      </c>
      <c r="AG12" s="1">
        <v>9</v>
      </c>
    </row>
    <row r="13" spans="1:33" ht="12.75" hidden="1">
      <c r="A13" s="48">
        <f t="shared" si="5"/>
        <v>8</v>
      </c>
      <c r="B13" s="38">
        <f>'Prezencka Zeny'!A11</f>
        <v>10</v>
      </c>
      <c r="C13" s="38">
        <f>'Prezencka Zeny'!B11</f>
        <v>0</v>
      </c>
      <c r="D13" s="38">
        <f>'Prezencka Zeny'!C11</f>
        <v>0</v>
      </c>
      <c r="E13" s="38">
        <f>'Prezencka Zeny'!D11</f>
        <v>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8">
        <f t="shared" si="0"/>
        <v>0</v>
      </c>
      <c r="AC13" s="38">
        <f t="shared" si="1"/>
        <v>0</v>
      </c>
      <c r="AD13" s="38">
        <f t="shared" si="2"/>
        <v>0</v>
      </c>
      <c r="AE13" s="49">
        <f t="shared" si="3"/>
        <v>0</v>
      </c>
      <c r="AF13" s="121">
        <f t="shared" si="4"/>
        <v>0</v>
      </c>
      <c r="AG13" s="1">
        <v>10</v>
      </c>
    </row>
    <row r="14" spans="1:33" ht="12.75" hidden="1">
      <c r="A14" s="48">
        <f t="shared" si="5"/>
        <v>8</v>
      </c>
      <c r="B14" s="38">
        <f>'Prezencka Zeny'!A12</f>
        <v>11</v>
      </c>
      <c r="C14" s="38">
        <f>'Prezencka Zeny'!B12</f>
        <v>0</v>
      </c>
      <c r="D14" s="38">
        <f>'Prezencka Zeny'!C12</f>
        <v>0</v>
      </c>
      <c r="E14" s="38">
        <f>'Prezencka Zeny'!D12</f>
        <v>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8">
        <f t="shared" si="0"/>
        <v>0</v>
      </c>
      <c r="AC14" s="38">
        <f t="shared" si="1"/>
        <v>0</v>
      </c>
      <c r="AD14" s="38">
        <f t="shared" si="2"/>
        <v>0</v>
      </c>
      <c r="AE14" s="49">
        <f t="shared" si="3"/>
        <v>0</v>
      </c>
      <c r="AF14" s="121">
        <f t="shared" si="4"/>
        <v>0</v>
      </c>
      <c r="AG14" s="1">
        <v>11</v>
      </c>
    </row>
    <row r="15" spans="1:33" ht="12.75" hidden="1">
      <c r="A15" s="48">
        <f t="shared" si="5"/>
        <v>8</v>
      </c>
      <c r="B15" s="38">
        <f>'Prezencka Zeny'!A13</f>
        <v>12</v>
      </c>
      <c r="C15" s="38">
        <f>'Prezencka Zeny'!B13</f>
        <v>0</v>
      </c>
      <c r="D15" s="38">
        <f>'Prezencka Zeny'!C13</f>
        <v>0</v>
      </c>
      <c r="E15" s="38">
        <f>'Prezencka Zeny'!D13</f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8">
        <f t="shared" si="0"/>
        <v>0</v>
      </c>
      <c r="AC15" s="38">
        <f t="shared" si="1"/>
        <v>0</v>
      </c>
      <c r="AD15" s="38">
        <f t="shared" si="2"/>
        <v>0</v>
      </c>
      <c r="AE15" s="49">
        <f t="shared" si="3"/>
        <v>0</v>
      </c>
      <c r="AF15" s="121">
        <f t="shared" si="4"/>
        <v>0</v>
      </c>
      <c r="AG15" s="1">
        <v>12</v>
      </c>
    </row>
    <row r="16" spans="1:33" ht="12.75" hidden="1">
      <c r="A16" s="48">
        <f t="shared" si="5"/>
        <v>8</v>
      </c>
      <c r="B16" s="38">
        <f>'Prezencka Zeny'!A14</f>
        <v>60</v>
      </c>
      <c r="C16" s="38">
        <f>'Prezencka Zeny'!B14</f>
        <v>0</v>
      </c>
      <c r="D16" s="38">
        <f>'Prezencka Zeny'!C14</f>
        <v>0</v>
      </c>
      <c r="E16" s="38">
        <f>'Prezencka Zeny'!D14</f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8">
        <f t="shared" si="0"/>
        <v>0</v>
      </c>
      <c r="AC16" s="38">
        <f t="shared" si="1"/>
        <v>0</v>
      </c>
      <c r="AD16" s="38">
        <f t="shared" si="2"/>
        <v>0</v>
      </c>
      <c r="AE16" s="49">
        <f t="shared" si="3"/>
        <v>0</v>
      </c>
      <c r="AF16" s="121">
        <f t="shared" si="4"/>
        <v>0</v>
      </c>
      <c r="AG16" s="1">
        <v>13</v>
      </c>
    </row>
    <row r="17" spans="1:33" ht="12.75" hidden="1">
      <c r="A17" s="48">
        <f t="shared" si="5"/>
        <v>8</v>
      </c>
      <c r="B17" s="38">
        <f>'Prezencka Zeny'!A15</f>
        <v>61</v>
      </c>
      <c r="C17" s="38">
        <f>'Prezencka Zeny'!B15</f>
        <v>0</v>
      </c>
      <c r="D17" s="38">
        <f>'Prezencka Zeny'!C15</f>
        <v>0</v>
      </c>
      <c r="E17" s="38">
        <f>'Prezencka Zeny'!D15</f>
        <v>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8">
        <f t="shared" si="0"/>
        <v>0</v>
      </c>
      <c r="AC17" s="38">
        <f t="shared" si="1"/>
        <v>0</v>
      </c>
      <c r="AD17" s="38">
        <f t="shared" si="2"/>
        <v>0</v>
      </c>
      <c r="AE17" s="49">
        <f t="shared" si="3"/>
        <v>0</v>
      </c>
      <c r="AF17" s="121">
        <f t="shared" si="4"/>
        <v>0</v>
      </c>
      <c r="AG17" s="1">
        <v>14</v>
      </c>
    </row>
    <row r="18" spans="1:33" ht="12.75" hidden="1">
      <c r="A18" s="48">
        <f t="shared" si="5"/>
        <v>8</v>
      </c>
      <c r="B18" s="38">
        <f>'Prezencka Zeny'!A16</f>
        <v>62</v>
      </c>
      <c r="C18" s="38">
        <f>'Prezencka Zeny'!B16</f>
        <v>0</v>
      </c>
      <c r="D18" s="38">
        <f>'Prezencka Zeny'!C16</f>
        <v>0</v>
      </c>
      <c r="E18" s="38">
        <f>'Prezencka Zeny'!D16</f>
        <v>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8">
        <f t="shared" si="0"/>
        <v>0</v>
      </c>
      <c r="AC18" s="38">
        <f t="shared" si="1"/>
        <v>0</v>
      </c>
      <c r="AD18" s="38">
        <f t="shared" si="2"/>
        <v>0</v>
      </c>
      <c r="AE18" s="49">
        <f t="shared" si="3"/>
        <v>0</v>
      </c>
      <c r="AF18" s="121">
        <f t="shared" si="4"/>
        <v>0</v>
      </c>
      <c r="AG18" s="1">
        <v>15</v>
      </c>
    </row>
    <row r="19" spans="1:33" ht="12.75" hidden="1">
      <c r="A19" s="48">
        <f t="shared" si="5"/>
        <v>8</v>
      </c>
      <c r="B19" s="38">
        <f>'Prezencka Zeny'!A17</f>
        <v>63</v>
      </c>
      <c r="C19" s="38">
        <f>'Prezencka Zeny'!B17</f>
        <v>0</v>
      </c>
      <c r="D19" s="38">
        <f>'Prezencka Zeny'!C17</f>
        <v>0</v>
      </c>
      <c r="E19" s="38">
        <f>'Prezencka Zeny'!D17</f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8">
        <f t="shared" si="0"/>
        <v>0</v>
      </c>
      <c r="AC19" s="38">
        <f t="shared" si="1"/>
        <v>0</v>
      </c>
      <c r="AD19" s="38">
        <f t="shared" si="2"/>
        <v>0</v>
      </c>
      <c r="AE19" s="49">
        <f t="shared" si="3"/>
        <v>0</v>
      </c>
      <c r="AF19" s="121">
        <f t="shared" si="4"/>
        <v>0</v>
      </c>
      <c r="AG19" s="1">
        <v>16</v>
      </c>
    </row>
    <row r="20" spans="1:33" ht="12.75" hidden="1">
      <c r="A20" s="48">
        <f t="shared" si="5"/>
        <v>8</v>
      </c>
      <c r="B20" s="38">
        <f>'Prezencka Zeny'!A18</f>
        <v>64</v>
      </c>
      <c r="C20" s="38">
        <f>'Prezencka Zeny'!B18</f>
        <v>0</v>
      </c>
      <c r="D20" s="38">
        <f>'Prezencka Zeny'!C18</f>
        <v>0</v>
      </c>
      <c r="E20" s="38">
        <f>'Prezencka Zeny'!D18</f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8">
        <f t="shared" si="0"/>
        <v>0</v>
      </c>
      <c r="AC20" s="38">
        <f t="shared" si="1"/>
        <v>0</v>
      </c>
      <c r="AD20" s="38">
        <f t="shared" si="2"/>
        <v>0</v>
      </c>
      <c r="AE20" s="49">
        <f t="shared" si="3"/>
        <v>0</v>
      </c>
      <c r="AF20" s="121">
        <f t="shared" si="4"/>
        <v>0</v>
      </c>
      <c r="AG20" s="1">
        <v>17</v>
      </c>
    </row>
    <row r="21" spans="1:33" ht="12.75" hidden="1">
      <c r="A21" s="48">
        <f t="shared" si="5"/>
        <v>8</v>
      </c>
      <c r="B21" s="38">
        <f>'Prezencka Zeny'!A19</f>
        <v>65</v>
      </c>
      <c r="C21" s="38">
        <f>'Prezencka Zeny'!B19</f>
        <v>0</v>
      </c>
      <c r="D21" s="38">
        <f>'Prezencka Zeny'!C19</f>
        <v>0</v>
      </c>
      <c r="E21" s="38">
        <f>'Prezencka Zeny'!D19</f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8">
        <f t="shared" si="0"/>
        <v>0</v>
      </c>
      <c r="AC21" s="38">
        <f t="shared" si="1"/>
        <v>0</v>
      </c>
      <c r="AD21" s="38">
        <f t="shared" si="2"/>
        <v>0</v>
      </c>
      <c r="AE21" s="49">
        <f t="shared" si="3"/>
        <v>0</v>
      </c>
      <c r="AF21" s="121">
        <f t="shared" si="4"/>
        <v>0</v>
      </c>
      <c r="AG21" s="1">
        <v>18</v>
      </c>
    </row>
    <row r="22" spans="1:33" ht="12.75" hidden="1">
      <c r="A22" s="51">
        <f t="shared" si="5"/>
        <v>8</v>
      </c>
      <c r="B22" s="52">
        <f>'Prezencka Zeny'!A20</f>
        <v>66</v>
      </c>
      <c r="C22" s="52">
        <f>'Prezencka Zeny'!B20</f>
        <v>0</v>
      </c>
      <c r="D22" s="52">
        <f>'Prezencka Zeny'!C20</f>
        <v>0</v>
      </c>
      <c r="E22" s="52">
        <f>'Prezencka Zeny'!D20</f>
        <v>0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2">
        <f t="shared" si="0"/>
        <v>0</v>
      </c>
      <c r="AC22" s="52">
        <f t="shared" si="1"/>
        <v>0</v>
      </c>
      <c r="AD22" s="52">
        <f t="shared" si="2"/>
        <v>0</v>
      </c>
      <c r="AE22" s="54">
        <f t="shared" si="3"/>
        <v>0</v>
      </c>
      <c r="AF22" s="121">
        <f t="shared" si="4"/>
        <v>0</v>
      </c>
      <c r="AG22" s="1">
        <v>19</v>
      </c>
    </row>
    <row r="23" spans="1:33" ht="12.75" hidden="1">
      <c r="A23" s="48">
        <f t="shared" si="5"/>
        <v>8</v>
      </c>
      <c r="B23" s="122">
        <f>'Prezencka Zeny'!A21</f>
        <v>67</v>
      </c>
      <c r="C23" s="122">
        <f>'Prezencka Zeny'!B21</f>
        <v>0</v>
      </c>
      <c r="D23" s="122">
        <f>'Prezencka Zeny'!C21</f>
        <v>0</v>
      </c>
      <c r="E23" s="122">
        <f>'Prezencka Zeny'!D21</f>
        <v>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2">
        <f t="shared" si="0"/>
        <v>0</v>
      </c>
      <c r="AC23" s="122">
        <f t="shared" si="1"/>
        <v>0</v>
      </c>
      <c r="AD23" s="122">
        <f t="shared" si="2"/>
        <v>0</v>
      </c>
      <c r="AE23" s="122">
        <f t="shared" si="3"/>
        <v>0</v>
      </c>
      <c r="AF23" s="121">
        <f t="shared" si="4"/>
        <v>0</v>
      </c>
      <c r="AG23" s="1">
        <v>20</v>
      </c>
    </row>
    <row r="24" spans="1:33" ht="12.75" hidden="1">
      <c r="A24" s="48">
        <f t="shared" si="5"/>
        <v>8</v>
      </c>
      <c r="B24" s="122">
        <f>'Prezencka Zeny'!A22</f>
        <v>68</v>
      </c>
      <c r="C24" s="122">
        <f>'Prezencka Zeny'!B22</f>
        <v>0</v>
      </c>
      <c r="D24" s="122">
        <f>'Prezencka Zeny'!C22</f>
        <v>0</v>
      </c>
      <c r="E24" s="122">
        <f>'Prezencka Zeny'!D22</f>
        <v>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2">
        <f t="shared" si="0"/>
        <v>0</v>
      </c>
      <c r="AC24" s="122">
        <f t="shared" si="1"/>
        <v>0</v>
      </c>
      <c r="AD24" s="122">
        <f t="shared" si="2"/>
        <v>0</v>
      </c>
      <c r="AE24" s="122">
        <f t="shared" si="3"/>
        <v>0</v>
      </c>
      <c r="AF24" s="121">
        <f t="shared" si="4"/>
        <v>0</v>
      </c>
      <c r="AG24" s="1">
        <v>21</v>
      </c>
    </row>
    <row r="25" spans="1:33" ht="12.75" hidden="1">
      <c r="A25" s="48">
        <f t="shared" si="5"/>
        <v>8</v>
      </c>
      <c r="B25" s="122">
        <f>'Prezencka Zeny'!A23</f>
        <v>69</v>
      </c>
      <c r="C25" s="122">
        <f>'Prezencka Zeny'!B23</f>
        <v>0</v>
      </c>
      <c r="D25" s="122">
        <f>'Prezencka Zeny'!C23</f>
        <v>0</v>
      </c>
      <c r="E25" s="122">
        <f>'Prezencka Zeny'!D23</f>
        <v>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2">
        <f t="shared" si="0"/>
        <v>0</v>
      </c>
      <c r="AC25" s="122">
        <f t="shared" si="1"/>
        <v>0</v>
      </c>
      <c r="AD25" s="122">
        <f t="shared" si="2"/>
        <v>0</v>
      </c>
      <c r="AE25" s="122">
        <f t="shared" si="3"/>
        <v>0</v>
      </c>
      <c r="AF25" s="121">
        <f t="shared" si="4"/>
        <v>0</v>
      </c>
      <c r="AG25" s="1">
        <v>22</v>
      </c>
    </row>
    <row r="26" spans="1:33" ht="12.75" hidden="1">
      <c r="A26" s="48">
        <f t="shared" si="5"/>
        <v>8</v>
      </c>
      <c r="B26" s="122">
        <f>'Prezencka Zeny'!A24</f>
        <v>70</v>
      </c>
      <c r="C26" s="122">
        <f>IF('Prezencka Zeny'!B24&lt;&gt;"",'Prezencka Zeny'!B24,"")</f>
      </c>
      <c r="D26" s="122">
        <f>IF('Prezencka Zeny'!C24&lt;&gt;"",'Prezencka Zeny'!C24,"")</f>
      </c>
      <c r="E26" s="122">
        <f>IF('Prezencka Zeny'!D24&lt;&gt;"",'Prezencka Zeny'!D24,"")</f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2">
        <f t="shared" si="0"/>
        <v>0</v>
      </c>
      <c r="AC26" s="122">
        <f t="shared" si="1"/>
        <v>0</v>
      </c>
      <c r="AD26" s="122">
        <f t="shared" si="2"/>
        <v>0</v>
      </c>
      <c r="AE26" s="122">
        <f t="shared" si="3"/>
        <v>0</v>
      </c>
      <c r="AF26" s="121">
        <f t="shared" si="4"/>
        <v>0</v>
      </c>
      <c r="AG26" s="1">
        <v>23</v>
      </c>
    </row>
    <row r="27" spans="1:33" ht="12.75" hidden="1">
      <c r="A27" s="48">
        <f t="shared" si="5"/>
        <v>8</v>
      </c>
      <c r="B27" s="122">
        <f>'Prezencka Zeny'!A25</f>
        <v>71</v>
      </c>
      <c r="C27" s="122">
        <f>IF('Prezencka Zeny'!B25&lt;&gt;"",'Prezencka Zeny'!B25,"")</f>
      </c>
      <c r="D27" s="122">
        <f>IF('Prezencka Zeny'!C25&lt;&gt;"",'Prezencka Zeny'!C25,"")</f>
      </c>
      <c r="E27" s="122">
        <f>IF('Prezencka Zeny'!D25&lt;&gt;"",'Prezencka Zeny'!D25,"")</f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2">
        <f t="shared" si="0"/>
        <v>0</v>
      </c>
      <c r="AC27" s="122">
        <f t="shared" si="1"/>
        <v>0</v>
      </c>
      <c r="AD27" s="122">
        <f t="shared" si="2"/>
        <v>0</v>
      </c>
      <c r="AE27" s="122">
        <f t="shared" si="3"/>
        <v>0</v>
      </c>
      <c r="AF27" s="121">
        <f t="shared" si="4"/>
        <v>0</v>
      </c>
      <c r="AG27" s="1">
        <v>24</v>
      </c>
    </row>
    <row r="28" spans="1:33" ht="12.75" hidden="1">
      <c r="A28" s="48">
        <f t="shared" si="5"/>
        <v>8</v>
      </c>
      <c r="B28" s="122">
        <f>'Prezencka Zeny'!A26</f>
        <v>72</v>
      </c>
      <c r="C28" s="122">
        <f>IF('Prezencka Zeny'!B26&lt;&gt;"",'Prezencka Zeny'!B26,"")</f>
      </c>
      <c r="D28" s="122">
        <f>IF('Prezencka Zeny'!C26&lt;&gt;"",'Prezencka Zeny'!C26,"")</f>
      </c>
      <c r="E28" s="122">
        <f>IF('Prezencka Zeny'!D26&lt;&gt;"",'Prezencka Zeny'!D26,"")</f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2">
        <f t="shared" si="0"/>
        <v>0</v>
      </c>
      <c r="AC28" s="122">
        <f t="shared" si="1"/>
        <v>0</v>
      </c>
      <c r="AD28" s="122">
        <f t="shared" si="2"/>
        <v>0</v>
      </c>
      <c r="AE28" s="122">
        <f t="shared" si="3"/>
        <v>0</v>
      </c>
      <c r="AF28" s="121">
        <f t="shared" si="4"/>
        <v>0</v>
      </c>
      <c r="AG28" s="1">
        <v>25</v>
      </c>
    </row>
    <row r="29" spans="1:33" ht="12.75" hidden="1">
      <c r="A29" s="48">
        <f t="shared" si="5"/>
        <v>8</v>
      </c>
      <c r="B29" s="122">
        <f>'Prezencka Zeny'!A27</f>
        <v>73</v>
      </c>
      <c r="C29" s="122">
        <f>IF('Prezencka Zeny'!B27&lt;&gt;"",'Prezencka Zeny'!B27,"")</f>
      </c>
      <c r="D29" s="122">
        <f>IF('Prezencka Zeny'!C27&lt;&gt;"",'Prezencka Zeny'!C27,"")</f>
      </c>
      <c r="E29" s="122">
        <f>IF('Prezencka Zeny'!D27&lt;&gt;"",'Prezencka Zeny'!D27,"")</f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2">
        <f t="shared" si="0"/>
        <v>0</v>
      </c>
      <c r="AC29" s="122">
        <f t="shared" si="1"/>
        <v>0</v>
      </c>
      <c r="AD29" s="122">
        <f t="shared" si="2"/>
        <v>0</v>
      </c>
      <c r="AE29" s="122">
        <f t="shared" si="3"/>
        <v>0</v>
      </c>
      <c r="AF29" s="121">
        <f t="shared" si="4"/>
        <v>0</v>
      </c>
      <c r="AG29" s="1">
        <v>26</v>
      </c>
    </row>
    <row r="30" spans="1:33" ht="12.75" hidden="1">
      <c r="A30" s="48">
        <f t="shared" si="5"/>
        <v>8</v>
      </c>
      <c r="B30" s="122">
        <f>'Prezencka Zeny'!A28</f>
        <v>74</v>
      </c>
      <c r="C30" s="122">
        <f>IF('Prezencka Zeny'!B28&lt;&gt;"",'Prezencka Zeny'!B28,"")</f>
      </c>
      <c r="D30" s="122">
        <f>IF('Prezencka Zeny'!C28&lt;&gt;"",'Prezencka Zeny'!C28,"")</f>
      </c>
      <c r="E30" s="122">
        <f>IF('Prezencka Zeny'!D28&lt;&gt;"",'Prezencka Zeny'!D28,"")</f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2">
        <f t="shared" si="0"/>
        <v>0</v>
      </c>
      <c r="AC30" s="122">
        <f t="shared" si="1"/>
        <v>0</v>
      </c>
      <c r="AD30" s="122">
        <f t="shared" si="2"/>
        <v>0</v>
      </c>
      <c r="AE30" s="122">
        <f t="shared" si="3"/>
        <v>0</v>
      </c>
      <c r="AF30" s="121">
        <f t="shared" si="4"/>
        <v>0</v>
      </c>
      <c r="AG30" s="1">
        <v>27</v>
      </c>
    </row>
    <row r="31" spans="1:33" ht="12.75" hidden="1">
      <c r="A31" s="48">
        <f t="shared" si="5"/>
        <v>8</v>
      </c>
      <c r="B31" s="122">
        <f>'Prezencka Zeny'!A29</f>
        <v>75</v>
      </c>
      <c r="C31" s="122">
        <f>IF('Prezencka Zeny'!B29&lt;&gt;"",'Prezencka Zeny'!B29,"")</f>
      </c>
      <c r="D31" s="122">
        <f>IF('Prezencka Zeny'!C29&lt;&gt;"",'Prezencka Zeny'!C29,"")</f>
      </c>
      <c r="E31" s="122">
        <f>IF('Prezencka Zeny'!D29&lt;&gt;"",'Prezencka Zeny'!D29,"")</f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2">
        <f t="shared" si="0"/>
        <v>0</v>
      </c>
      <c r="AC31" s="122">
        <f t="shared" si="1"/>
        <v>0</v>
      </c>
      <c r="AD31" s="122">
        <f t="shared" si="2"/>
        <v>0</v>
      </c>
      <c r="AE31" s="122">
        <f t="shared" si="3"/>
        <v>0</v>
      </c>
      <c r="AF31" s="121">
        <f t="shared" si="4"/>
        <v>0</v>
      </c>
      <c r="AG31" s="1">
        <v>28</v>
      </c>
    </row>
    <row r="32" spans="1:33" ht="12.75" hidden="1">
      <c r="A32" s="48">
        <f t="shared" si="5"/>
        <v>8</v>
      </c>
      <c r="B32" s="122">
        <f>'Prezencka Zeny'!A30</f>
        <v>76</v>
      </c>
      <c r="C32" s="122">
        <f>IF('Prezencka Zeny'!B30&lt;&gt;"",'Prezencka Zeny'!B30,"")</f>
      </c>
      <c r="D32" s="122">
        <f>IF('Prezencka Zeny'!C30&lt;&gt;"",'Prezencka Zeny'!C30,"")</f>
      </c>
      <c r="E32" s="122">
        <f>IF('Prezencka Zeny'!D30&lt;&gt;"",'Prezencka Zeny'!D30,"")</f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2">
        <f t="shared" si="0"/>
        <v>0</v>
      </c>
      <c r="AC32" s="122">
        <f t="shared" si="1"/>
        <v>0</v>
      </c>
      <c r="AD32" s="122">
        <f t="shared" si="2"/>
        <v>0</v>
      </c>
      <c r="AE32" s="122">
        <f t="shared" si="3"/>
        <v>0</v>
      </c>
      <c r="AF32" s="121">
        <f t="shared" si="4"/>
        <v>0</v>
      </c>
      <c r="AG32" s="1">
        <v>29</v>
      </c>
    </row>
    <row r="33" spans="1:33" ht="12.75" hidden="1">
      <c r="A33" s="48">
        <f t="shared" si="5"/>
        <v>8</v>
      </c>
      <c r="B33" s="122">
        <f>'Prezencka Zeny'!A31</f>
        <v>77</v>
      </c>
      <c r="C33" s="122">
        <f>IF('Prezencka Zeny'!B31&lt;&gt;"",'Prezencka Zeny'!B31,"")</f>
      </c>
      <c r="D33" s="122">
        <f>IF('Prezencka Zeny'!C31&lt;&gt;"",'Prezencka Zeny'!C31,"")</f>
      </c>
      <c r="E33" s="122">
        <f>IF('Prezencka Zeny'!D31&lt;&gt;"",'Prezencka Zeny'!D31,"")</f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2">
        <f t="shared" si="0"/>
        <v>0</v>
      </c>
      <c r="AC33" s="122">
        <f t="shared" si="1"/>
        <v>0</v>
      </c>
      <c r="AD33" s="122">
        <f t="shared" si="2"/>
        <v>0</v>
      </c>
      <c r="AE33" s="122">
        <f t="shared" si="3"/>
        <v>0</v>
      </c>
      <c r="AF33" s="121">
        <f t="shared" si="4"/>
        <v>0</v>
      </c>
      <c r="AG33" s="1">
        <v>30</v>
      </c>
    </row>
    <row r="34" spans="1:33" ht="12.75" hidden="1">
      <c r="A34" s="48">
        <f t="shared" si="5"/>
        <v>8</v>
      </c>
      <c r="B34" s="122">
        <f>'Prezencka Zeny'!A32</f>
        <v>78</v>
      </c>
      <c r="C34" s="122">
        <f>IF('Prezencka Zeny'!B32&lt;&gt;"",'Prezencka Zeny'!B32,"")</f>
      </c>
      <c r="D34" s="122">
        <f>IF('Prezencka Zeny'!C32&lt;&gt;"",'Prezencka Zeny'!C32,"")</f>
      </c>
      <c r="E34" s="122">
        <f>IF('Prezencka Zeny'!D32&lt;&gt;"",'Prezencka Zeny'!D32,"")</f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2">
        <f t="shared" si="0"/>
        <v>0</v>
      </c>
      <c r="AC34" s="122">
        <f t="shared" si="1"/>
        <v>0</v>
      </c>
      <c r="AD34" s="122">
        <f t="shared" si="2"/>
        <v>0</v>
      </c>
      <c r="AE34" s="122">
        <f t="shared" si="3"/>
        <v>0</v>
      </c>
      <c r="AF34" s="121">
        <f t="shared" si="4"/>
        <v>0</v>
      </c>
      <c r="AG34" s="1">
        <v>31</v>
      </c>
    </row>
    <row r="35" spans="1:33" ht="12.75" hidden="1">
      <c r="A35" s="48">
        <f t="shared" si="5"/>
        <v>8</v>
      </c>
      <c r="B35" s="122">
        <f>'Prezencka Zeny'!A33</f>
        <v>79</v>
      </c>
      <c r="C35" s="122">
        <f>IF('Prezencka Zeny'!B33&lt;&gt;"",'Prezencka Zeny'!B33,"")</f>
      </c>
      <c r="D35" s="122">
        <f>IF('Prezencka Zeny'!C33&lt;&gt;"",'Prezencka Zeny'!C33,"")</f>
      </c>
      <c r="E35" s="122">
        <f>IF('Prezencka Zeny'!D33&lt;&gt;"",'Prezencka Zeny'!D33,"")</f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2">
        <f t="shared" si="0"/>
        <v>0</v>
      </c>
      <c r="AC35" s="122">
        <f t="shared" si="1"/>
        <v>0</v>
      </c>
      <c r="AD35" s="122">
        <f t="shared" si="2"/>
        <v>0</v>
      </c>
      <c r="AE35" s="122">
        <f t="shared" si="3"/>
        <v>0</v>
      </c>
      <c r="AF35" s="121">
        <f t="shared" si="4"/>
        <v>0</v>
      </c>
      <c r="AG35" s="1">
        <v>32</v>
      </c>
    </row>
    <row r="36" spans="1:33" ht="12.75" hidden="1">
      <c r="A36" s="48">
        <f t="shared" si="5"/>
        <v>8</v>
      </c>
      <c r="B36" s="122">
        <f>'Prezencka Zeny'!A34</f>
        <v>80</v>
      </c>
      <c r="C36" s="122">
        <f>IF('Prezencka Zeny'!B34&lt;&gt;"",'Prezencka Zeny'!B34,"")</f>
      </c>
      <c r="D36" s="122">
        <f>IF('Prezencka Zeny'!C34&lt;&gt;"",'Prezencka Zeny'!C34,"")</f>
      </c>
      <c r="E36" s="122">
        <f>IF('Prezencka Zeny'!D34&lt;&gt;"",'Prezencka Zeny'!D34,"")</f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2">
        <f aca="true" t="shared" si="6" ref="AB36:AB67">COUNT(G36,I36,K36,M36,O36,Q36,S36,U36,W36,Y36,AA36)</f>
        <v>0</v>
      </c>
      <c r="AC36" s="122">
        <f aca="true" t="shared" si="7" ref="AC36:AC67">SUM(G36,I36,K36,M36,O36,Q36,S36,U36,W36,Y36,AA36)</f>
        <v>0</v>
      </c>
      <c r="AD36" s="122">
        <f aca="true" t="shared" si="8" ref="AD36:AD67">COUNT(F36,H36,J36,L36,N36,P36,R36,T36,V36,X36,Z36)</f>
        <v>0</v>
      </c>
      <c r="AE36" s="122">
        <f aca="true" t="shared" si="9" ref="AE36:AE67">SUM(F36,H36,J36,L36,N36,P36,R36,T36,V36,X36,Z36)</f>
        <v>0</v>
      </c>
      <c r="AF36" s="121">
        <f aca="true" t="shared" si="10" ref="AF36:AF67">AB36*1000000-AC36*10000+AD36*100-AE36</f>
        <v>0</v>
      </c>
      <c r="AG36" s="1">
        <v>33</v>
      </c>
    </row>
    <row r="37" spans="1:33" ht="12.75" hidden="1">
      <c r="A37" s="48">
        <f t="shared" si="5"/>
        <v>8</v>
      </c>
      <c r="B37" s="122">
        <f>'Prezencka Zeny'!A35</f>
        <v>81</v>
      </c>
      <c r="C37" s="122">
        <f>IF('Prezencka Zeny'!B35&lt;&gt;"",'Prezencka Zeny'!B35,"")</f>
      </c>
      <c r="D37" s="122">
        <f>IF('Prezencka Zeny'!C35&lt;&gt;"",'Prezencka Zeny'!C35,"")</f>
      </c>
      <c r="E37" s="122">
        <f>IF('Prezencka Zeny'!D35&lt;&gt;"",'Prezencka Zeny'!D35,"")</f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2">
        <f t="shared" si="6"/>
        <v>0</v>
      </c>
      <c r="AC37" s="122">
        <f t="shared" si="7"/>
        <v>0</v>
      </c>
      <c r="AD37" s="122">
        <f t="shared" si="8"/>
        <v>0</v>
      </c>
      <c r="AE37" s="122">
        <f t="shared" si="9"/>
        <v>0</v>
      </c>
      <c r="AF37" s="121">
        <f t="shared" si="10"/>
        <v>0</v>
      </c>
      <c r="AG37" s="1">
        <v>34</v>
      </c>
    </row>
    <row r="38" spans="1:33" ht="12.75" hidden="1">
      <c r="A38" s="48">
        <f t="shared" si="5"/>
        <v>8</v>
      </c>
      <c r="B38" s="122">
        <f>'Prezencka Zeny'!A36</f>
        <v>82</v>
      </c>
      <c r="C38" s="122">
        <f>IF('Prezencka Zeny'!B36&lt;&gt;"",'Prezencka Zeny'!B36,"")</f>
      </c>
      <c r="D38" s="122">
        <f>IF('Prezencka Zeny'!C36&lt;&gt;"",'Prezencka Zeny'!C36,"")</f>
      </c>
      <c r="E38" s="122">
        <f>IF('Prezencka Zeny'!D36&lt;&gt;"",'Prezencka Zeny'!D36,"")</f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2">
        <f t="shared" si="6"/>
        <v>0</v>
      </c>
      <c r="AC38" s="122">
        <f t="shared" si="7"/>
        <v>0</v>
      </c>
      <c r="AD38" s="122">
        <f t="shared" si="8"/>
        <v>0</v>
      </c>
      <c r="AE38" s="122">
        <f t="shared" si="9"/>
        <v>0</v>
      </c>
      <c r="AF38" s="121">
        <f t="shared" si="10"/>
        <v>0</v>
      </c>
      <c r="AG38" s="1">
        <v>35</v>
      </c>
    </row>
    <row r="39" spans="1:33" ht="12.75" hidden="1">
      <c r="A39" s="48">
        <f t="shared" si="5"/>
        <v>8</v>
      </c>
      <c r="B39" s="122">
        <f>'Prezencka Zeny'!A37</f>
        <v>83</v>
      </c>
      <c r="C39" s="122">
        <f>IF('Prezencka Zeny'!B37&lt;&gt;"",'Prezencka Zeny'!B37,"")</f>
      </c>
      <c r="D39" s="122">
        <f>IF('Prezencka Zeny'!C37&lt;&gt;"",'Prezencka Zeny'!C37,"")</f>
      </c>
      <c r="E39" s="122">
        <f>IF('Prezencka Zeny'!D37&lt;&gt;"",'Prezencka Zeny'!D37,"")</f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2">
        <f t="shared" si="6"/>
        <v>0</v>
      </c>
      <c r="AC39" s="122">
        <f t="shared" si="7"/>
        <v>0</v>
      </c>
      <c r="AD39" s="122">
        <f t="shared" si="8"/>
        <v>0</v>
      </c>
      <c r="AE39" s="122">
        <f t="shared" si="9"/>
        <v>0</v>
      </c>
      <c r="AF39" s="121">
        <f t="shared" si="10"/>
        <v>0</v>
      </c>
      <c r="AG39" s="1">
        <v>36</v>
      </c>
    </row>
    <row r="40" spans="1:33" ht="12.75" hidden="1">
      <c r="A40" s="48">
        <f t="shared" si="5"/>
        <v>8</v>
      </c>
      <c r="B40" s="122">
        <f>'Prezencka Zeny'!A38</f>
        <v>84</v>
      </c>
      <c r="C40" s="122">
        <f>IF('Prezencka Zeny'!B38&lt;&gt;"",'Prezencka Zeny'!B38,"")</f>
      </c>
      <c r="D40" s="122">
        <f>IF('Prezencka Zeny'!C38&lt;&gt;"",'Prezencka Zeny'!C38,"")</f>
      </c>
      <c r="E40" s="122">
        <f>IF('Prezencka Zeny'!D38&lt;&gt;"",'Prezencka Zeny'!D38,"")</f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2">
        <f t="shared" si="6"/>
        <v>0</v>
      </c>
      <c r="AC40" s="122">
        <f t="shared" si="7"/>
        <v>0</v>
      </c>
      <c r="AD40" s="122">
        <f t="shared" si="8"/>
        <v>0</v>
      </c>
      <c r="AE40" s="122">
        <f t="shared" si="9"/>
        <v>0</v>
      </c>
      <c r="AF40" s="121">
        <f t="shared" si="10"/>
        <v>0</v>
      </c>
      <c r="AG40" s="1">
        <v>37</v>
      </c>
    </row>
    <row r="41" spans="1:33" ht="12.75" hidden="1">
      <c r="A41" s="48">
        <f aca="true" t="shared" si="11" ref="A41:A72">IF(AF41=AF40,A40,AG41)</f>
        <v>8</v>
      </c>
      <c r="B41" s="122">
        <f>'Prezencka Zeny'!A39</f>
        <v>85</v>
      </c>
      <c r="C41" s="122">
        <f>IF('Prezencka Zeny'!B39&lt;&gt;"",'Prezencka Zeny'!B39,"")</f>
      </c>
      <c r="D41" s="122">
        <f>IF('Prezencka Zeny'!C39&lt;&gt;"",'Prezencka Zeny'!C39,"")</f>
      </c>
      <c r="E41" s="122">
        <f>IF('Prezencka Zeny'!D39&lt;&gt;"",'Prezencka Zeny'!D39,"")</f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2">
        <f t="shared" si="6"/>
        <v>0</v>
      </c>
      <c r="AC41" s="122">
        <f t="shared" si="7"/>
        <v>0</v>
      </c>
      <c r="AD41" s="122">
        <f t="shared" si="8"/>
        <v>0</v>
      </c>
      <c r="AE41" s="122">
        <f t="shared" si="9"/>
        <v>0</v>
      </c>
      <c r="AF41" s="121">
        <f t="shared" si="10"/>
        <v>0</v>
      </c>
      <c r="AG41" s="1">
        <v>38</v>
      </c>
    </row>
    <row r="42" spans="1:33" ht="12.75" hidden="1">
      <c r="A42" s="48">
        <f t="shared" si="11"/>
        <v>8</v>
      </c>
      <c r="B42" s="122">
        <f>'Prezencka Zeny'!A40</f>
        <v>86</v>
      </c>
      <c r="C42" s="122">
        <f>IF('Prezencka Zeny'!B40&lt;&gt;"",'Prezencka Zeny'!B40,"")</f>
      </c>
      <c r="D42" s="122">
        <f>IF('Prezencka Zeny'!C40&lt;&gt;"",'Prezencka Zeny'!C40,"")</f>
      </c>
      <c r="E42" s="122">
        <f>IF('Prezencka Zeny'!D40&lt;&gt;"",'Prezencka Zeny'!D40,"")</f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2">
        <f t="shared" si="6"/>
        <v>0</v>
      </c>
      <c r="AC42" s="122">
        <f t="shared" si="7"/>
        <v>0</v>
      </c>
      <c r="AD42" s="122">
        <f t="shared" si="8"/>
        <v>0</v>
      </c>
      <c r="AE42" s="122">
        <f t="shared" si="9"/>
        <v>0</v>
      </c>
      <c r="AF42" s="121">
        <f t="shared" si="10"/>
        <v>0</v>
      </c>
      <c r="AG42" s="1">
        <v>39</v>
      </c>
    </row>
    <row r="43" spans="1:33" ht="12.75" hidden="1">
      <c r="A43" s="48">
        <f t="shared" si="11"/>
        <v>8</v>
      </c>
      <c r="B43" s="122">
        <f>'Prezencka Zeny'!A41</f>
        <v>87</v>
      </c>
      <c r="C43" s="122">
        <f>IF('Prezencka Zeny'!B41&lt;&gt;"",'Prezencka Zeny'!B41,"")</f>
      </c>
      <c r="D43" s="122">
        <f>IF('Prezencka Zeny'!C41&lt;&gt;"",'Prezencka Zeny'!C41,"")</f>
      </c>
      <c r="E43" s="122">
        <f>IF('Prezencka Zeny'!D41&lt;&gt;"",'Prezencka Zeny'!D41,"")</f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2">
        <f t="shared" si="6"/>
        <v>0</v>
      </c>
      <c r="AC43" s="122">
        <f t="shared" si="7"/>
        <v>0</v>
      </c>
      <c r="AD43" s="122">
        <f t="shared" si="8"/>
        <v>0</v>
      </c>
      <c r="AE43" s="122">
        <f t="shared" si="9"/>
        <v>0</v>
      </c>
      <c r="AF43" s="121">
        <f t="shared" si="10"/>
        <v>0</v>
      </c>
      <c r="AG43" s="1">
        <v>40</v>
      </c>
    </row>
    <row r="44" spans="1:33" ht="12.75" hidden="1">
      <c r="A44" s="48">
        <f t="shared" si="11"/>
        <v>8</v>
      </c>
      <c r="B44" s="122">
        <f>'Prezencka Zeny'!A42</f>
        <v>88</v>
      </c>
      <c r="C44" s="122">
        <f>IF('Prezencka Zeny'!B42&lt;&gt;"",'Prezencka Zeny'!B42,"")</f>
      </c>
      <c r="D44" s="122">
        <f>IF('Prezencka Zeny'!C42&lt;&gt;"",'Prezencka Zeny'!C42,"")</f>
      </c>
      <c r="E44" s="122">
        <f>IF('Prezencka Zeny'!D42&lt;&gt;"",'Prezencka Zeny'!D42,"")</f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2">
        <f t="shared" si="6"/>
        <v>0</v>
      </c>
      <c r="AC44" s="122">
        <f t="shared" si="7"/>
        <v>0</v>
      </c>
      <c r="AD44" s="122">
        <f t="shared" si="8"/>
        <v>0</v>
      </c>
      <c r="AE44" s="122">
        <f t="shared" si="9"/>
        <v>0</v>
      </c>
      <c r="AF44" s="121">
        <f t="shared" si="10"/>
        <v>0</v>
      </c>
      <c r="AG44" s="1">
        <v>41</v>
      </c>
    </row>
    <row r="45" spans="1:33" ht="12.75" hidden="1">
      <c r="A45" s="48">
        <f t="shared" si="11"/>
        <v>8</v>
      </c>
      <c r="B45" s="122">
        <f>'Prezencka Zeny'!A43</f>
        <v>89</v>
      </c>
      <c r="C45" s="122">
        <f>IF('Prezencka Zeny'!B43&lt;&gt;"",'Prezencka Zeny'!B43,"")</f>
      </c>
      <c r="D45" s="122">
        <f>IF('Prezencka Zeny'!C43&lt;&gt;"",'Prezencka Zeny'!C43,"")</f>
      </c>
      <c r="E45" s="122">
        <f>IF('Prezencka Zeny'!D43&lt;&gt;"",'Prezencka Zeny'!D43,"")</f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2">
        <f t="shared" si="6"/>
        <v>0</v>
      </c>
      <c r="AC45" s="122">
        <f t="shared" si="7"/>
        <v>0</v>
      </c>
      <c r="AD45" s="122">
        <f t="shared" si="8"/>
        <v>0</v>
      </c>
      <c r="AE45" s="122">
        <f t="shared" si="9"/>
        <v>0</v>
      </c>
      <c r="AF45" s="121">
        <f t="shared" si="10"/>
        <v>0</v>
      </c>
      <c r="AG45" s="1">
        <v>42</v>
      </c>
    </row>
    <row r="46" spans="1:33" ht="12.75" hidden="1">
      <c r="A46" s="48">
        <f t="shared" si="11"/>
        <v>8</v>
      </c>
      <c r="B46" s="122">
        <f>'Prezencka Zeny'!A44</f>
        <v>90</v>
      </c>
      <c r="C46" s="122">
        <f>IF('Prezencka Zeny'!B44&lt;&gt;"",'Prezencka Zeny'!B44,"")</f>
      </c>
      <c r="D46" s="122">
        <f>IF('Prezencka Zeny'!C44&lt;&gt;"",'Prezencka Zeny'!C44,"")</f>
      </c>
      <c r="E46" s="122">
        <f>IF('Prezencka Zeny'!D44&lt;&gt;"",'Prezencka Zeny'!D44,"")</f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2">
        <f t="shared" si="6"/>
        <v>0</v>
      </c>
      <c r="AC46" s="122">
        <f t="shared" si="7"/>
        <v>0</v>
      </c>
      <c r="AD46" s="122">
        <f t="shared" si="8"/>
        <v>0</v>
      </c>
      <c r="AE46" s="122">
        <f t="shared" si="9"/>
        <v>0</v>
      </c>
      <c r="AF46" s="121">
        <f t="shared" si="10"/>
        <v>0</v>
      </c>
      <c r="AG46" s="1">
        <v>43</v>
      </c>
    </row>
    <row r="47" spans="1:33" ht="12.75" hidden="1">
      <c r="A47" s="48">
        <f t="shared" si="11"/>
        <v>8</v>
      </c>
      <c r="B47" s="122">
        <f>'Prezencka Zeny'!A45</f>
        <v>91</v>
      </c>
      <c r="C47" s="122">
        <f>IF('Prezencka Zeny'!B45&lt;&gt;"",'Prezencka Zeny'!B45,"")</f>
      </c>
      <c r="D47" s="122">
        <f>IF('Prezencka Zeny'!C45&lt;&gt;"",'Prezencka Zeny'!C45,"")</f>
      </c>
      <c r="E47" s="122">
        <f>IF('Prezencka Zeny'!D45&lt;&gt;"",'Prezencka Zeny'!D45,"")</f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2">
        <f t="shared" si="6"/>
        <v>0</v>
      </c>
      <c r="AC47" s="122">
        <f t="shared" si="7"/>
        <v>0</v>
      </c>
      <c r="AD47" s="122">
        <f t="shared" si="8"/>
        <v>0</v>
      </c>
      <c r="AE47" s="122">
        <f t="shared" si="9"/>
        <v>0</v>
      </c>
      <c r="AF47" s="121">
        <f t="shared" si="10"/>
        <v>0</v>
      </c>
      <c r="AG47" s="1">
        <v>44</v>
      </c>
    </row>
    <row r="48" spans="1:33" ht="12.75" hidden="1">
      <c r="A48" s="48">
        <f t="shared" si="11"/>
        <v>8</v>
      </c>
      <c r="B48" s="122">
        <f>'Prezencka Zeny'!A46</f>
        <v>92</v>
      </c>
      <c r="C48" s="122">
        <f>IF('Prezencka Zeny'!B46&lt;&gt;"",'Prezencka Zeny'!B46,"")</f>
      </c>
      <c r="D48" s="122">
        <f>IF('Prezencka Zeny'!C46&lt;&gt;"",'Prezencka Zeny'!C46,"")</f>
      </c>
      <c r="E48" s="122">
        <f>IF('Prezencka Zeny'!D46&lt;&gt;"",'Prezencka Zeny'!D46,"")</f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2">
        <f t="shared" si="6"/>
        <v>0</v>
      </c>
      <c r="AC48" s="122">
        <f t="shared" si="7"/>
        <v>0</v>
      </c>
      <c r="AD48" s="122">
        <f t="shared" si="8"/>
        <v>0</v>
      </c>
      <c r="AE48" s="122">
        <f t="shared" si="9"/>
        <v>0</v>
      </c>
      <c r="AF48" s="121">
        <f t="shared" si="10"/>
        <v>0</v>
      </c>
      <c r="AG48" s="1">
        <v>45</v>
      </c>
    </row>
    <row r="49" spans="1:33" ht="12.75" hidden="1">
      <c r="A49" s="48">
        <f t="shared" si="11"/>
        <v>8</v>
      </c>
      <c r="B49" s="122">
        <f>'Prezencka Zeny'!A47</f>
        <v>93</v>
      </c>
      <c r="C49" s="122">
        <f>IF('Prezencka Zeny'!B47&lt;&gt;"",'Prezencka Zeny'!B47,"")</f>
      </c>
      <c r="D49" s="122">
        <f>IF('Prezencka Zeny'!C47&lt;&gt;"",'Prezencka Zeny'!C47,"")</f>
      </c>
      <c r="E49" s="122">
        <f>IF('Prezencka Zeny'!D47&lt;&gt;"",'Prezencka Zeny'!D47,"")</f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2">
        <f t="shared" si="6"/>
        <v>0</v>
      </c>
      <c r="AC49" s="122">
        <f t="shared" si="7"/>
        <v>0</v>
      </c>
      <c r="AD49" s="122">
        <f t="shared" si="8"/>
        <v>0</v>
      </c>
      <c r="AE49" s="122">
        <f t="shared" si="9"/>
        <v>0</v>
      </c>
      <c r="AF49" s="121">
        <f t="shared" si="10"/>
        <v>0</v>
      </c>
      <c r="AG49" s="1">
        <v>46</v>
      </c>
    </row>
    <row r="50" spans="1:33" ht="12.75" hidden="1">
      <c r="A50" s="48">
        <f t="shared" si="11"/>
        <v>8</v>
      </c>
      <c r="B50" s="122">
        <f>'Prezencka Zeny'!A48</f>
        <v>94</v>
      </c>
      <c r="C50" s="122">
        <f>IF('Prezencka Zeny'!B48&lt;&gt;"",'Prezencka Zeny'!B48,"")</f>
      </c>
      <c r="D50" s="122">
        <f>IF('Prezencka Zeny'!C48&lt;&gt;"",'Prezencka Zeny'!C48,"")</f>
      </c>
      <c r="E50" s="122">
        <f>IF('Prezencka Zeny'!D48&lt;&gt;"",'Prezencka Zeny'!D48,"")</f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2">
        <f t="shared" si="6"/>
        <v>0</v>
      </c>
      <c r="AC50" s="122">
        <f t="shared" si="7"/>
        <v>0</v>
      </c>
      <c r="AD50" s="122">
        <f t="shared" si="8"/>
        <v>0</v>
      </c>
      <c r="AE50" s="122">
        <f t="shared" si="9"/>
        <v>0</v>
      </c>
      <c r="AF50" s="121">
        <f t="shared" si="10"/>
        <v>0</v>
      </c>
      <c r="AG50" s="1">
        <v>47</v>
      </c>
    </row>
    <row r="51" spans="1:33" ht="12.75" hidden="1">
      <c r="A51" s="48">
        <f t="shared" si="11"/>
        <v>8</v>
      </c>
      <c r="B51" s="122">
        <f>'Prezencka Zeny'!A49</f>
        <v>95</v>
      </c>
      <c r="C51" s="122">
        <f>IF('Prezencka Zeny'!B49&lt;&gt;"",'Prezencka Zeny'!B49,"")</f>
      </c>
      <c r="D51" s="122">
        <f>IF('Prezencka Zeny'!C49&lt;&gt;"",'Prezencka Zeny'!C49,"")</f>
      </c>
      <c r="E51" s="122">
        <f>IF('Prezencka Zeny'!D49&lt;&gt;"",'Prezencka Zeny'!D49,"")</f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2">
        <f t="shared" si="6"/>
        <v>0</v>
      </c>
      <c r="AC51" s="122">
        <f t="shared" si="7"/>
        <v>0</v>
      </c>
      <c r="AD51" s="122">
        <f t="shared" si="8"/>
        <v>0</v>
      </c>
      <c r="AE51" s="122">
        <f t="shared" si="9"/>
        <v>0</v>
      </c>
      <c r="AF51" s="121">
        <f t="shared" si="10"/>
        <v>0</v>
      </c>
      <c r="AG51" s="1">
        <v>48</v>
      </c>
    </row>
    <row r="52" spans="1:33" ht="12.75" hidden="1">
      <c r="A52" s="48">
        <f t="shared" si="11"/>
        <v>8</v>
      </c>
      <c r="B52" s="122">
        <f>'Prezencka Zeny'!A50</f>
        <v>96</v>
      </c>
      <c r="C52" s="122">
        <f>IF('Prezencka Zeny'!B50&lt;&gt;"",'Prezencka Zeny'!B50,"")</f>
      </c>
      <c r="D52" s="122">
        <f>IF('Prezencka Zeny'!C50&lt;&gt;"",'Prezencka Zeny'!C50,"")</f>
      </c>
      <c r="E52" s="122">
        <f>IF('Prezencka Zeny'!D50&lt;&gt;"",'Prezencka Zeny'!D50,"")</f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2">
        <f t="shared" si="6"/>
        <v>0</v>
      </c>
      <c r="AC52" s="122">
        <f t="shared" si="7"/>
        <v>0</v>
      </c>
      <c r="AD52" s="122">
        <f t="shared" si="8"/>
        <v>0</v>
      </c>
      <c r="AE52" s="122">
        <f t="shared" si="9"/>
        <v>0</v>
      </c>
      <c r="AF52" s="121">
        <f t="shared" si="10"/>
        <v>0</v>
      </c>
      <c r="AG52" s="1">
        <v>49</v>
      </c>
    </row>
    <row r="53" spans="1:33" ht="12.75" hidden="1">
      <c r="A53" s="48">
        <f t="shared" si="11"/>
        <v>8</v>
      </c>
      <c r="B53" s="122">
        <f>'Prezencka Zeny'!A51</f>
        <v>97</v>
      </c>
      <c r="C53" s="122">
        <f>IF('Prezencka Zeny'!B51&lt;&gt;"",'Prezencka Zeny'!B51,"")</f>
      </c>
      <c r="D53" s="122">
        <f>IF('Prezencka Zeny'!C51&lt;&gt;"",'Prezencka Zeny'!C51,"")</f>
      </c>
      <c r="E53" s="122">
        <f>IF('Prezencka Zeny'!D51&lt;&gt;"",'Prezencka Zeny'!D51,"")</f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2">
        <f t="shared" si="6"/>
        <v>0</v>
      </c>
      <c r="AC53" s="122">
        <f t="shared" si="7"/>
        <v>0</v>
      </c>
      <c r="AD53" s="122">
        <f t="shared" si="8"/>
        <v>0</v>
      </c>
      <c r="AE53" s="122">
        <f t="shared" si="9"/>
        <v>0</v>
      </c>
      <c r="AF53" s="121">
        <f t="shared" si="10"/>
        <v>0</v>
      </c>
      <c r="AG53" s="1">
        <v>50</v>
      </c>
    </row>
    <row r="54" spans="1:33" ht="12.75" hidden="1">
      <c r="A54" s="48">
        <f t="shared" si="11"/>
        <v>8</v>
      </c>
      <c r="B54" s="122">
        <f>'Prezencka Zeny'!A52</f>
        <v>98</v>
      </c>
      <c r="C54" s="122">
        <f>IF('Prezencka Zeny'!B52&lt;&gt;"",'Prezencka Zeny'!B52,"")</f>
      </c>
      <c r="D54" s="122">
        <f>IF('Prezencka Zeny'!C52&lt;&gt;"",'Prezencka Zeny'!C52,"")</f>
      </c>
      <c r="E54" s="122">
        <f>IF('Prezencka Zeny'!D52&lt;&gt;"",'Prezencka Zeny'!D52,"")</f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2">
        <f t="shared" si="6"/>
        <v>0</v>
      </c>
      <c r="AC54" s="122">
        <f t="shared" si="7"/>
        <v>0</v>
      </c>
      <c r="AD54" s="122">
        <f t="shared" si="8"/>
        <v>0</v>
      </c>
      <c r="AE54" s="122">
        <f t="shared" si="9"/>
        <v>0</v>
      </c>
      <c r="AF54" s="121">
        <f t="shared" si="10"/>
        <v>0</v>
      </c>
      <c r="AG54" s="1">
        <v>51</v>
      </c>
    </row>
    <row r="55" spans="1:33" ht="12.75" hidden="1">
      <c r="A55" s="48">
        <f t="shared" si="11"/>
        <v>8</v>
      </c>
      <c r="B55" s="122">
        <f>'Prezencka Zeny'!A53</f>
        <v>99</v>
      </c>
      <c r="C55" s="122">
        <f>IF('Prezencka Zeny'!B53&lt;&gt;"",'Prezencka Zeny'!B53,"")</f>
      </c>
      <c r="D55" s="122">
        <f>IF('Prezencka Zeny'!C53&lt;&gt;"",'Prezencka Zeny'!C53,"")</f>
      </c>
      <c r="E55" s="122">
        <f>IF('Prezencka Zeny'!D53&lt;&gt;"",'Prezencka Zeny'!D53,"")</f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2">
        <f t="shared" si="6"/>
        <v>0</v>
      </c>
      <c r="AC55" s="122">
        <f t="shared" si="7"/>
        <v>0</v>
      </c>
      <c r="AD55" s="122">
        <f t="shared" si="8"/>
        <v>0</v>
      </c>
      <c r="AE55" s="122">
        <f t="shared" si="9"/>
        <v>0</v>
      </c>
      <c r="AF55" s="121">
        <f t="shared" si="10"/>
        <v>0</v>
      </c>
      <c r="AG55" s="1">
        <v>52</v>
      </c>
    </row>
    <row r="56" spans="1:33" ht="12.75" hidden="1">
      <c r="A56" s="48">
        <f t="shared" si="11"/>
        <v>8</v>
      </c>
      <c r="B56" s="122">
        <f>'Prezencka Zeny'!A54</f>
        <v>100</v>
      </c>
      <c r="C56" s="122">
        <f>IF('Prezencka Zeny'!B54&lt;&gt;"",'Prezencka Zeny'!B54,"")</f>
      </c>
      <c r="D56" s="122">
        <f>IF('Prezencka Zeny'!C54&lt;&gt;"",'Prezencka Zeny'!C54,"")</f>
      </c>
      <c r="E56" s="122">
        <f>IF('Prezencka Zeny'!D54&lt;&gt;"",'Prezencka Zeny'!D54,"")</f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2">
        <f t="shared" si="6"/>
        <v>0</v>
      </c>
      <c r="AC56" s="122">
        <f t="shared" si="7"/>
        <v>0</v>
      </c>
      <c r="AD56" s="122">
        <f t="shared" si="8"/>
        <v>0</v>
      </c>
      <c r="AE56" s="122">
        <f t="shared" si="9"/>
        <v>0</v>
      </c>
      <c r="AF56" s="121">
        <f t="shared" si="10"/>
        <v>0</v>
      </c>
      <c r="AG56" s="1">
        <v>53</v>
      </c>
    </row>
    <row r="57" spans="1:33" ht="12.75" hidden="1">
      <c r="A57" s="48">
        <f t="shared" si="11"/>
        <v>8</v>
      </c>
      <c r="B57" s="122">
        <f>'Prezencka Zeny'!A55</f>
        <v>101</v>
      </c>
      <c r="C57" s="122">
        <f>IF('Prezencka Zeny'!B55&lt;&gt;"",'Prezencka Zeny'!B55,"")</f>
      </c>
      <c r="D57" s="122">
        <f>IF('Prezencka Zeny'!C55&lt;&gt;"",'Prezencka Zeny'!C55,"")</f>
      </c>
      <c r="E57" s="122">
        <f>IF('Prezencka Zeny'!D55&lt;&gt;"",'Prezencka Zeny'!D55,"")</f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2">
        <f t="shared" si="6"/>
        <v>0</v>
      </c>
      <c r="AC57" s="122">
        <f t="shared" si="7"/>
        <v>0</v>
      </c>
      <c r="AD57" s="122">
        <f t="shared" si="8"/>
        <v>0</v>
      </c>
      <c r="AE57" s="122">
        <f t="shared" si="9"/>
        <v>0</v>
      </c>
      <c r="AF57" s="121">
        <f t="shared" si="10"/>
        <v>0</v>
      </c>
      <c r="AG57" s="1">
        <v>54</v>
      </c>
    </row>
    <row r="58" spans="1:33" ht="12.75" hidden="1">
      <c r="A58" s="48">
        <f t="shared" si="11"/>
        <v>8</v>
      </c>
      <c r="B58" s="122">
        <f>'Prezencka Zeny'!A56</f>
        <v>102</v>
      </c>
      <c r="C58" s="122">
        <f>IF('Prezencka Zeny'!B56&lt;&gt;"",'Prezencka Zeny'!B56,"")</f>
      </c>
      <c r="D58" s="122">
        <f>IF('Prezencka Zeny'!C56&lt;&gt;"",'Prezencka Zeny'!C56,"")</f>
      </c>
      <c r="E58" s="122">
        <f>IF('Prezencka Zeny'!D56&lt;&gt;"",'Prezencka Zeny'!D56,"")</f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2">
        <f t="shared" si="6"/>
        <v>0</v>
      </c>
      <c r="AC58" s="122">
        <f t="shared" si="7"/>
        <v>0</v>
      </c>
      <c r="AD58" s="122">
        <f t="shared" si="8"/>
        <v>0</v>
      </c>
      <c r="AE58" s="122">
        <f t="shared" si="9"/>
        <v>0</v>
      </c>
      <c r="AF58" s="121">
        <f t="shared" si="10"/>
        <v>0</v>
      </c>
      <c r="AG58" s="1">
        <v>55</v>
      </c>
    </row>
    <row r="59" spans="1:33" ht="12.75" hidden="1">
      <c r="A59" s="48">
        <f t="shared" si="11"/>
        <v>8</v>
      </c>
      <c r="B59" s="122">
        <f>'Prezencka Zeny'!A57</f>
        <v>103</v>
      </c>
      <c r="C59" s="122">
        <f>IF('Prezencka Zeny'!B57&lt;&gt;"",'Prezencka Zeny'!B57,"")</f>
      </c>
      <c r="D59" s="122">
        <f>IF('Prezencka Zeny'!C57&lt;&gt;"",'Prezencka Zeny'!C57,"")</f>
      </c>
      <c r="E59" s="122">
        <f>IF('Prezencka Zeny'!D57&lt;&gt;"",'Prezencka Zeny'!D57,"")</f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2">
        <f t="shared" si="6"/>
        <v>0</v>
      </c>
      <c r="AC59" s="122">
        <f t="shared" si="7"/>
        <v>0</v>
      </c>
      <c r="AD59" s="122">
        <f t="shared" si="8"/>
        <v>0</v>
      </c>
      <c r="AE59" s="122">
        <f t="shared" si="9"/>
        <v>0</v>
      </c>
      <c r="AF59" s="121">
        <f t="shared" si="10"/>
        <v>0</v>
      </c>
      <c r="AG59" s="1">
        <v>56</v>
      </c>
    </row>
    <row r="60" spans="1:33" ht="12.75" hidden="1">
      <c r="A60" s="48">
        <f t="shared" si="11"/>
        <v>8</v>
      </c>
      <c r="B60" s="122">
        <f>'Prezencka Zeny'!A58</f>
        <v>104</v>
      </c>
      <c r="C60" s="122">
        <f>IF('Prezencka Zeny'!B58&lt;&gt;"",'Prezencka Zeny'!B58,"")</f>
      </c>
      <c r="D60" s="122">
        <f>IF('Prezencka Zeny'!C58&lt;&gt;"",'Prezencka Zeny'!C58,"")</f>
      </c>
      <c r="E60" s="122">
        <f>IF('Prezencka Zeny'!D58&lt;&gt;"",'Prezencka Zeny'!D58,"")</f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2">
        <f t="shared" si="6"/>
        <v>0</v>
      </c>
      <c r="AC60" s="122">
        <f t="shared" si="7"/>
        <v>0</v>
      </c>
      <c r="AD60" s="122">
        <f t="shared" si="8"/>
        <v>0</v>
      </c>
      <c r="AE60" s="122">
        <f t="shared" si="9"/>
        <v>0</v>
      </c>
      <c r="AF60" s="121">
        <f t="shared" si="10"/>
        <v>0</v>
      </c>
      <c r="AG60" s="1">
        <v>57</v>
      </c>
    </row>
    <row r="61" spans="1:33" ht="12.75" hidden="1">
      <c r="A61" s="48">
        <f t="shared" si="11"/>
        <v>8</v>
      </c>
      <c r="B61" s="122">
        <f>'Prezencka Zeny'!A59</f>
        <v>105</v>
      </c>
      <c r="C61" s="122">
        <f>IF('Prezencka Zeny'!B59&lt;&gt;"",'Prezencka Zeny'!B59,"")</f>
      </c>
      <c r="D61" s="122">
        <f>IF('Prezencka Zeny'!C59&lt;&gt;"",'Prezencka Zeny'!C59,"")</f>
      </c>
      <c r="E61" s="122">
        <f>IF('Prezencka Zeny'!D59&lt;&gt;"",'Prezencka Zeny'!D59,"")</f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2">
        <f t="shared" si="6"/>
        <v>0</v>
      </c>
      <c r="AC61" s="122">
        <f t="shared" si="7"/>
        <v>0</v>
      </c>
      <c r="AD61" s="122">
        <f t="shared" si="8"/>
        <v>0</v>
      </c>
      <c r="AE61" s="122">
        <f t="shared" si="9"/>
        <v>0</v>
      </c>
      <c r="AF61" s="121">
        <f t="shared" si="10"/>
        <v>0</v>
      </c>
      <c r="AG61" s="1">
        <v>58</v>
      </c>
    </row>
    <row r="62" spans="1:33" ht="12.75" hidden="1">
      <c r="A62" s="48">
        <f t="shared" si="11"/>
        <v>8</v>
      </c>
      <c r="B62" s="122">
        <f>'Prezencka Zeny'!A60</f>
        <v>106</v>
      </c>
      <c r="C62" s="122">
        <f>IF('Prezencka Zeny'!B60&lt;&gt;"",'Prezencka Zeny'!B60,"")</f>
      </c>
      <c r="D62" s="122">
        <f>IF('Prezencka Zeny'!C60&lt;&gt;"",'Prezencka Zeny'!C60,"")</f>
      </c>
      <c r="E62" s="122">
        <f>IF('Prezencka Zeny'!D60&lt;&gt;"",'Prezencka Zeny'!D60,"")</f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2">
        <f t="shared" si="6"/>
        <v>0</v>
      </c>
      <c r="AC62" s="122">
        <f t="shared" si="7"/>
        <v>0</v>
      </c>
      <c r="AD62" s="122">
        <f t="shared" si="8"/>
        <v>0</v>
      </c>
      <c r="AE62" s="122">
        <f t="shared" si="9"/>
        <v>0</v>
      </c>
      <c r="AF62" s="121">
        <f t="shared" si="10"/>
        <v>0</v>
      </c>
      <c r="AG62" s="1">
        <v>59</v>
      </c>
    </row>
    <row r="63" spans="1:33" ht="12.75" hidden="1">
      <c r="A63" s="48">
        <f t="shared" si="11"/>
        <v>8</v>
      </c>
      <c r="B63" s="122">
        <f>'Prezencka Zeny'!A61</f>
        <v>60</v>
      </c>
      <c r="C63" s="122">
        <f>IF('Prezencka Zeny'!B61&lt;&gt;"",'Prezencka Zeny'!B61,"")</f>
      </c>
      <c r="D63" s="122">
        <f>IF('Prezencka Zeny'!C61&lt;&gt;"",'Prezencka Zeny'!C61,"")</f>
      </c>
      <c r="E63" s="122">
        <f>IF('Prezencka Zeny'!D61&lt;&gt;"",'Prezencka Zeny'!D61,"")</f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2">
        <f t="shared" si="6"/>
        <v>0</v>
      </c>
      <c r="AC63" s="122">
        <f t="shared" si="7"/>
        <v>0</v>
      </c>
      <c r="AD63" s="122">
        <f t="shared" si="8"/>
        <v>0</v>
      </c>
      <c r="AE63" s="122">
        <f t="shared" si="9"/>
        <v>0</v>
      </c>
      <c r="AF63" s="121">
        <f t="shared" si="10"/>
        <v>0</v>
      </c>
      <c r="AG63" s="1">
        <v>60</v>
      </c>
    </row>
    <row r="64" spans="1:33" ht="12.75" hidden="1">
      <c r="A64" s="48">
        <f t="shared" si="11"/>
        <v>8</v>
      </c>
      <c r="B64" s="122">
        <f>'Prezencka Zeny'!A62</f>
        <v>61</v>
      </c>
      <c r="C64" s="122">
        <f>IF('Prezencka Zeny'!B62&lt;&gt;"",'Prezencka Zeny'!B62,"")</f>
      </c>
      <c r="D64" s="122">
        <f>IF('Prezencka Zeny'!C62&lt;&gt;"",'Prezencka Zeny'!C62,"")</f>
      </c>
      <c r="E64" s="122">
        <f>IF('Prezencka Zeny'!D62&lt;&gt;"",'Prezencka Zeny'!D62,"")</f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2">
        <f t="shared" si="6"/>
        <v>0</v>
      </c>
      <c r="AC64" s="122">
        <f t="shared" si="7"/>
        <v>0</v>
      </c>
      <c r="AD64" s="122">
        <f t="shared" si="8"/>
        <v>0</v>
      </c>
      <c r="AE64" s="122">
        <f t="shared" si="9"/>
        <v>0</v>
      </c>
      <c r="AF64" s="121">
        <f t="shared" si="10"/>
        <v>0</v>
      </c>
      <c r="AG64" s="1">
        <v>61</v>
      </c>
    </row>
    <row r="65" spans="1:33" ht="12.75" hidden="1">
      <c r="A65" s="48">
        <f t="shared" si="11"/>
        <v>8</v>
      </c>
      <c r="B65" s="122">
        <f>'Prezencka Zeny'!A63</f>
        <v>62</v>
      </c>
      <c r="C65" s="122">
        <f>IF('Prezencka Zeny'!B63&lt;&gt;"",'Prezencka Zeny'!B63,"")</f>
      </c>
      <c r="D65" s="122">
        <f>IF('Prezencka Zeny'!C63&lt;&gt;"",'Prezencka Zeny'!C63,"")</f>
      </c>
      <c r="E65" s="122">
        <f>IF('Prezencka Zeny'!D63&lt;&gt;"",'Prezencka Zeny'!D63,"")</f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2">
        <f t="shared" si="6"/>
        <v>0</v>
      </c>
      <c r="AC65" s="122">
        <f t="shared" si="7"/>
        <v>0</v>
      </c>
      <c r="AD65" s="122">
        <f t="shared" si="8"/>
        <v>0</v>
      </c>
      <c r="AE65" s="122">
        <f t="shared" si="9"/>
        <v>0</v>
      </c>
      <c r="AF65" s="121">
        <f t="shared" si="10"/>
        <v>0</v>
      </c>
      <c r="AG65" s="1">
        <v>62</v>
      </c>
    </row>
    <row r="66" spans="1:33" ht="12.75" hidden="1">
      <c r="A66" s="48">
        <f t="shared" si="11"/>
        <v>8</v>
      </c>
      <c r="B66" s="122">
        <f>'Prezencka Zeny'!A64</f>
        <v>63</v>
      </c>
      <c r="C66" s="122">
        <f>IF('Prezencka Zeny'!B64&lt;&gt;"",'Prezencka Zeny'!B64,"")</f>
      </c>
      <c r="D66" s="122">
        <f>IF('Prezencka Zeny'!C64&lt;&gt;"",'Prezencka Zeny'!C64,"")</f>
      </c>
      <c r="E66" s="122">
        <f>IF('Prezencka Zeny'!D64&lt;&gt;"",'Prezencka Zeny'!D64,"")</f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2">
        <f t="shared" si="6"/>
        <v>0</v>
      </c>
      <c r="AC66" s="122">
        <f t="shared" si="7"/>
        <v>0</v>
      </c>
      <c r="AD66" s="122">
        <f t="shared" si="8"/>
        <v>0</v>
      </c>
      <c r="AE66" s="122">
        <f t="shared" si="9"/>
        <v>0</v>
      </c>
      <c r="AF66" s="121">
        <f t="shared" si="10"/>
        <v>0</v>
      </c>
      <c r="AG66" s="1">
        <v>63</v>
      </c>
    </row>
    <row r="67" spans="1:33" ht="12.75" hidden="1">
      <c r="A67" s="48">
        <f t="shared" si="11"/>
        <v>8</v>
      </c>
      <c r="B67" s="122">
        <f>'Prezencka Zeny'!A65</f>
        <v>64</v>
      </c>
      <c r="C67" s="122">
        <f>IF('Prezencka Zeny'!B65&lt;&gt;"",'Prezencka Zeny'!B65,"")</f>
      </c>
      <c r="D67" s="122">
        <f>IF('Prezencka Zeny'!C65&lt;&gt;"",'Prezencka Zeny'!C65,"")</f>
      </c>
      <c r="E67" s="122">
        <f>IF('Prezencka Zeny'!D65&lt;&gt;"",'Prezencka Zeny'!D65,"")</f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2">
        <f t="shared" si="6"/>
        <v>0</v>
      </c>
      <c r="AC67" s="122">
        <f t="shared" si="7"/>
        <v>0</v>
      </c>
      <c r="AD67" s="122">
        <f t="shared" si="8"/>
        <v>0</v>
      </c>
      <c r="AE67" s="122">
        <f t="shared" si="9"/>
        <v>0</v>
      </c>
      <c r="AF67" s="121">
        <f t="shared" si="10"/>
        <v>0</v>
      </c>
      <c r="AG67" s="1">
        <v>64</v>
      </c>
    </row>
    <row r="68" spans="1:33" ht="12.75" hidden="1">
      <c r="A68" s="48">
        <f t="shared" si="11"/>
        <v>8</v>
      </c>
      <c r="B68" s="122">
        <f>'Prezencka Zeny'!A66</f>
        <v>65</v>
      </c>
      <c r="C68" s="122">
        <f>IF('Prezencka Zeny'!B66&lt;&gt;"",'Prezencka Zeny'!B66,"")</f>
      </c>
      <c r="D68" s="122">
        <f>IF('Prezencka Zeny'!C66&lt;&gt;"",'Prezencka Zeny'!C66,"")</f>
      </c>
      <c r="E68" s="122">
        <f>IF('Prezencka Zeny'!D66&lt;&gt;"",'Prezencka Zeny'!D66,"")</f>
      </c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2">
        <f aca="true" t="shared" si="12" ref="AB68:AB99">COUNT(G68,I68,K68,M68,O68,Q68,S68,U68,W68,Y68,AA68)</f>
        <v>0</v>
      </c>
      <c r="AC68" s="122">
        <f aca="true" t="shared" si="13" ref="AC68:AC103">SUM(G68,I68,K68,M68,O68,Q68,S68,U68,W68,Y68,AA68)</f>
        <v>0</v>
      </c>
      <c r="AD68" s="122">
        <f aca="true" t="shared" si="14" ref="AD68:AD103">COUNT(F68,H68,J68,L68,N68,P68,R68,T68,V68,X68,Z68)</f>
        <v>0</v>
      </c>
      <c r="AE68" s="122">
        <f aca="true" t="shared" si="15" ref="AE68:AE103">SUM(F68,H68,J68,L68,N68,P68,R68,T68,V68,X68,Z68)</f>
        <v>0</v>
      </c>
      <c r="AF68" s="121">
        <f aca="true" t="shared" si="16" ref="AF68:AF99">AB68*1000000-AC68*10000+AD68*100-AE68</f>
        <v>0</v>
      </c>
      <c r="AG68" s="1">
        <v>65</v>
      </c>
    </row>
    <row r="69" spans="1:33" ht="12.75" hidden="1">
      <c r="A69" s="48">
        <f t="shared" si="11"/>
        <v>8</v>
      </c>
      <c r="B69" s="122">
        <f>'Prezencka Zeny'!A67</f>
        <v>66</v>
      </c>
      <c r="C69" s="122">
        <f>IF('Prezencka Zeny'!B67&lt;&gt;"",'Prezencka Zeny'!B67,"")</f>
      </c>
      <c r="D69" s="122">
        <f>IF('Prezencka Zeny'!C67&lt;&gt;"",'Prezencka Zeny'!C67,"")</f>
      </c>
      <c r="E69" s="122">
        <f>IF('Prezencka Zeny'!D67&lt;&gt;"",'Prezencka Zeny'!D67,"")</f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2">
        <f t="shared" si="12"/>
        <v>0</v>
      </c>
      <c r="AC69" s="122">
        <f t="shared" si="13"/>
        <v>0</v>
      </c>
      <c r="AD69" s="122">
        <f t="shared" si="14"/>
        <v>0</v>
      </c>
      <c r="AE69" s="122">
        <f t="shared" si="15"/>
        <v>0</v>
      </c>
      <c r="AF69" s="121">
        <f t="shared" si="16"/>
        <v>0</v>
      </c>
      <c r="AG69" s="1">
        <v>66</v>
      </c>
    </row>
    <row r="70" spans="1:33" ht="12.75" hidden="1">
      <c r="A70" s="48">
        <f t="shared" si="11"/>
        <v>8</v>
      </c>
      <c r="B70" s="122">
        <f>'Prezencka Zeny'!A68</f>
        <v>67</v>
      </c>
      <c r="C70" s="122">
        <f>IF('Prezencka Zeny'!B68&lt;&gt;"",'Prezencka Zeny'!B68,"")</f>
      </c>
      <c r="D70" s="122">
        <f>IF('Prezencka Zeny'!C68&lt;&gt;"",'Prezencka Zeny'!C68,"")</f>
      </c>
      <c r="E70" s="122">
        <f>IF('Prezencka Zeny'!D68&lt;&gt;"",'Prezencka Zeny'!D68,"")</f>
      </c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2">
        <f t="shared" si="12"/>
        <v>0</v>
      </c>
      <c r="AC70" s="122">
        <f t="shared" si="13"/>
        <v>0</v>
      </c>
      <c r="AD70" s="122">
        <f t="shared" si="14"/>
        <v>0</v>
      </c>
      <c r="AE70" s="122">
        <f t="shared" si="15"/>
        <v>0</v>
      </c>
      <c r="AF70" s="121">
        <f t="shared" si="16"/>
        <v>0</v>
      </c>
      <c r="AG70" s="1">
        <v>67</v>
      </c>
    </row>
    <row r="71" spans="1:33" ht="12.75" hidden="1">
      <c r="A71" s="48">
        <f t="shared" si="11"/>
        <v>8</v>
      </c>
      <c r="B71" s="122">
        <f>'Prezencka Zeny'!A69</f>
        <v>68</v>
      </c>
      <c r="C71" s="122">
        <f>IF('Prezencka Zeny'!B69&lt;&gt;"",'Prezencka Zeny'!B69,"")</f>
      </c>
      <c r="D71" s="122">
        <f>IF('Prezencka Zeny'!C69&lt;&gt;"",'Prezencka Zeny'!C69,"")</f>
      </c>
      <c r="E71" s="122">
        <f>IF('Prezencka Zeny'!D69&lt;&gt;"",'Prezencka Zeny'!D69,"")</f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2">
        <f t="shared" si="12"/>
        <v>0</v>
      </c>
      <c r="AC71" s="122">
        <f t="shared" si="13"/>
        <v>0</v>
      </c>
      <c r="AD71" s="122">
        <f t="shared" si="14"/>
        <v>0</v>
      </c>
      <c r="AE71" s="122">
        <f t="shared" si="15"/>
        <v>0</v>
      </c>
      <c r="AF71" s="121">
        <f t="shared" si="16"/>
        <v>0</v>
      </c>
      <c r="AG71" s="1">
        <v>68</v>
      </c>
    </row>
    <row r="72" spans="1:33" ht="12.75" hidden="1">
      <c r="A72" s="48">
        <f t="shared" si="11"/>
        <v>8</v>
      </c>
      <c r="B72" s="122">
        <f>'Prezencka Zeny'!A70</f>
        <v>69</v>
      </c>
      <c r="C72" s="122">
        <f>IF('Prezencka Zeny'!B70&lt;&gt;"",'Prezencka Zeny'!B70,"")</f>
      </c>
      <c r="D72" s="122">
        <f>IF('Prezencka Zeny'!C70&lt;&gt;"",'Prezencka Zeny'!C70,"")</f>
      </c>
      <c r="E72" s="122">
        <f>IF('Prezencka Zeny'!D70&lt;&gt;"",'Prezencka Zeny'!D70,"")</f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2">
        <f t="shared" si="12"/>
        <v>0</v>
      </c>
      <c r="AC72" s="122">
        <f t="shared" si="13"/>
        <v>0</v>
      </c>
      <c r="AD72" s="122">
        <f t="shared" si="14"/>
        <v>0</v>
      </c>
      <c r="AE72" s="122">
        <f t="shared" si="15"/>
        <v>0</v>
      </c>
      <c r="AF72" s="121">
        <f t="shared" si="16"/>
        <v>0</v>
      </c>
      <c r="AG72" s="1">
        <v>69</v>
      </c>
    </row>
    <row r="73" spans="1:33" ht="12.75" hidden="1">
      <c r="A73" s="48">
        <f aca="true" t="shared" si="17" ref="A73:A103">IF(AF73=AF72,A72,AG73)</f>
        <v>8</v>
      </c>
      <c r="B73" s="122">
        <f>'Prezencka Zeny'!A71</f>
        <v>70</v>
      </c>
      <c r="C73" s="122">
        <f>IF('Prezencka Zeny'!B71&lt;&gt;"",'Prezencka Zeny'!B71,"")</f>
      </c>
      <c r="D73" s="122">
        <f>IF('Prezencka Zeny'!C71&lt;&gt;"",'Prezencka Zeny'!C71,"")</f>
      </c>
      <c r="E73" s="122">
        <f>IF('Prezencka Zeny'!D71&lt;&gt;"",'Prezencka Zeny'!D71,"")</f>
      </c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2">
        <f t="shared" si="12"/>
        <v>0</v>
      </c>
      <c r="AC73" s="122">
        <f t="shared" si="13"/>
        <v>0</v>
      </c>
      <c r="AD73" s="122">
        <f t="shared" si="14"/>
        <v>0</v>
      </c>
      <c r="AE73" s="122">
        <f t="shared" si="15"/>
        <v>0</v>
      </c>
      <c r="AF73" s="121">
        <f t="shared" si="16"/>
        <v>0</v>
      </c>
      <c r="AG73" s="1">
        <v>70</v>
      </c>
    </row>
    <row r="74" spans="1:33" ht="12.75" hidden="1">
      <c r="A74" s="48">
        <f t="shared" si="17"/>
        <v>8</v>
      </c>
      <c r="B74" s="122">
        <f>'Prezencka Zeny'!A72</f>
        <v>71</v>
      </c>
      <c r="C74" s="122">
        <f>IF('Prezencka Zeny'!B72&lt;&gt;"",'Prezencka Zeny'!B72,"")</f>
      </c>
      <c r="D74" s="122">
        <f>IF('Prezencka Zeny'!C72&lt;&gt;"",'Prezencka Zeny'!C72,"")</f>
      </c>
      <c r="E74" s="122">
        <f>IF('Prezencka Zeny'!D72&lt;&gt;"",'Prezencka Zeny'!D72,"")</f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2">
        <f t="shared" si="12"/>
        <v>0</v>
      </c>
      <c r="AC74" s="122">
        <f t="shared" si="13"/>
        <v>0</v>
      </c>
      <c r="AD74" s="122">
        <f t="shared" si="14"/>
        <v>0</v>
      </c>
      <c r="AE74" s="122">
        <f t="shared" si="15"/>
        <v>0</v>
      </c>
      <c r="AF74" s="121">
        <f t="shared" si="16"/>
        <v>0</v>
      </c>
      <c r="AG74" s="1">
        <v>71</v>
      </c>
    </row>
    <row r="75" spans="1:33" ht="12.75" hidden="1">
      <c r="A75" s="48">
        <f t="shared" si="17"/>
        <v>8</v>
      </c>
      <c r="B75" s="122">
        <f>'Prezencka Zeny'!A73</f>
        <v>72</v>
      </c>
      <c r="C75" s="122">
        <f>IF('Prezencka Zeny'!B73&lt;&gt;"",'Prezencka Zeny'!B73,"")</f>
      </c>
      <c r="D75" s="122">
        <f>IF('Prezencka Zeny'!C73&lt;&gt;"",'Prezencka Zeny'!C73,"")</f>
      </c>
      <c r="E75" s="122">
        <f>IF('Prezencka Zeny'!D73&lt;&gt;"",'Prezencka Zeny'!D73,"")</f>
      </c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2">
        <f t="shared" si="12"/>
        <v>0</v>
      </c>
      <c r="AC75" s="122">
        <f t="shared" si="13"/>
        <v>0</v>
      </c>
      <c r="AD75" s="122">
        <f t="shared" si="14"/>
        <v>0</v>
      </c>
      <c r="AE75" s="122">
        <f t="shared" si="15"/>
        <v>0</v>
      </c>
      <c r="AF75" s="121">
        <f t="shared" si="16"/>
        <v>0</v>
      </c>
      <c r="AG75" s="1">
        <v>72</v>
      </c>
    </row>
    <row r="76" spans="1:33" ht="12.75" hidden="1">
      <c r="A76" s="48">
        <f t="shared" si="17"/>
        <v>8</v>
      </c>
      <c r="B76" s="122">
        <f>'Prezencka Zeny'!A74</f>
        <v>73</v>
      </c>
      <c r="C76" s="122">
        <f>IF('Prezencka Zeny'!B74&lt;&gt;"",'Prezencka Zeny'!B74,"")</f>
      </c>
      <c r="D76" s="122">
        <f>IF('Prezencka Zeny'!C74&lt;&gt;"",'Prezencka Zeny'!C74,"")</f>
      </c>
      <c r="E76" s="122">
        <f>IF('Prezencka Zeny'!D74&lt;&gt;"",'Prezencka Zeny'!D74,"")</f>
      </c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2">
        <f t="shared" si="12"/>
        <v>0</v>
      </c>
      <c r="AC76" s="122">
        <f t="shared" si="13"/>
        <v>0</v>
      </c>
      <c r="AD76" s="122">
        <f t="shared" si="14"/>
        <v>0</v>
      </c>
      <c r="AE76" s="122">
        <f t="shared" si="15"/>
        <v>0</v>
      </c>
      <c r="AF76" s="121">
        <f t="shared" si="16"/>
        <v>0</v>
      </c>
      <c r="AG76" s="1">
        <v>73</v>
      </c>
    </row>
    <row r="77" spans="1:33" ht="12.75" hidden="1">
      <c r="A77" s="48">
        <f t="shared" si="17"/>
        <v>8</v>
      </c>
      <c r="B77" s="122">
        <f>'Prezencka Zeny'!A75</f>
        <v>74</v>
      </c>
      <c r="C77" s="122">
        <f>IF('Prezencka Zeny'!B75&lt;&gt;"",'Prezencka Zeny'!B75,"")</f>
      </c>
      <c r="D77" s="122">
        <f>IF('Prezencka Zeny'!C75&lt;&gt;"",'Prezencka Zeny'!C75,"")</f>
      </c>
      <c r="E77" s="122">
        <f>IF('Prezencka Zeny'!D75&lt;&gt;"",'Prezencka Zeny'!D75,"")</f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2">
        <f t="shared" si="12"/>
        <v>0</v>
      </c>
      <c r="AC77" s="122">
        <f t="shared" si="13"/>
        <v>0</v>
      </c>
      <c r="AD77" s="122">
        <f t="shared" si="14"/>
        <v>0</v>
      </c>
      <c r="AE77" s="122">
        <f t="shared" si="15"/>
        <v>0</v>
      </c>
      <c r="AF77" s="121">
        <f t="shared" si="16"/>
        <v>0</v>
      </c>
      <c r="AG77" s="1">
        <v>74</v>
      </c>
    </row>
    <row r="78" spans="1:33" ht="12.75" hidden="1">
      <c r="A78" s="48">
        <f t="shared" si="17"/>
        <v>8</v>
      </c>
      <c r="B78" s="122">
        <f>'Prezencka Zeny'!A76</f>
        <v>75</v>
      </c>
      <c r="C78" s="122">
        <f>IF('Prezencka Zeny'!B76&lt;&gt;"",'Prezencka Zeny'!B76,"")</f>
      </c>
      <c r="D78" s="122">
        <f>IF('Prezencka Zeny'!C76&lt;&gt;"",'Prezencka Zeny'!C76,"")</f>
      </c>
      <c r="E78" s="122">
        <f>IF('Prezencka Zeny'!D76&lt;&gt;"",'Prezencka Zeny'!D76,"")</f>
      </c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2">
        <f t="shared" si="12"/>
        <v>0</v>
      </c>
      <c r="AC78" s="122">
        <f t="shared" si="13"/>
        <v>0</v>
      </c>
      <c r="AD78" s="122">
        <f t="shared" si="14"/>
        <v>0</v>
      </c>
      <c r="AE78" s="122">
        <f t="shared" si="15"/>
        <v>0</v>
      </c>
      <c r="AF78" s="121">
        <f t="shared" si="16"/>
        <v>0</v>
      </c>
      <c r="AG78" s="1">
        <v>75</v>
      </c>
    </row>
    <row r="79" spans="1:33" ht="12.75" hidden="1">
      <c r="A79" s="48">
        <f t="shared" si="17"/>
        <v>8</v>
      </c>
      <c r="B79" s="122">
        <f>'Prezencka Zeny'!A77</f>
        <v>76</v>
      </c>
      <c r="C79" s="122">
        <f>IF('Prezencka Zeny'!B77&lt;&gt;"",'Prezencka Zeny'!B77,"")</f>
      </c>
      <c r="D79" s="122">
        <f>IF('Prezencka Zeny'!C77&lt;&gt;"",'Prezencka Zeny'!C77,"")</f>
      </c>
      <c r="E79" s="122">
        <f>IF('Prezencka Zeny'!D77&lt;&gt;"",'Prezencka Zeny'!D77,"")</f>
      </c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2">
        <f t="shared" si="12"/>
        <v>0</v>
      </c>
      <c r="AC79" s="122">
        <f t="shared" si="13"/>
        <v>0</v>
      </c>
      <c r="AD79" s="122">
        <f t="shared" si="14"/>
        <v>0</v>
      </c>
      <c r="AE79" s="122">
        <f t="shared" si="15"/>
        <v>0</v>
      </c>
      <c r="AF79" s="121">
        <f t="shared" si="16"/>
        <v>0</v>
      </c>
      <c r="AG79" s="1">
        <v>76</v>
      </c>
    </row>
    <row r="80" spans="1:33" ht="12.75" hidden="1">
      <c r="A80" s="48">
        <f t="shared" si="17"/>
        <v>8</v>
      </c>
      <c r="B80" s="122">
        <f>'Prezencka Zeny'!A78</f>
        <v>77</v>
      </c>
      <c r="C80" s="122">
        <f>IF('Prezencka Zeny'!B78&lt;&gt;"",'Prezencka Zeny'!B78,"")</f>
      </c>
      <c r="D80" s="122">
        <f>IF('Prezencka Zeny'!C78&lt;&gt;"",'Prezencka Zeny'!C78,"")</f>
      </c>
      <c r="E80" s="122">
        <f>IF('Prezencka Zeny'!D78&lt;&gt;"",'Prezencka Zeny'!D78,"")</f>
      </c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2">
        <f t="shared" si="12"/>
        <v>0</v>
      </c>
      <c r="AC80" s="122">
        <f t="shared" si="13"/>
        <v>0</v>
      </c>
      <c r="AD80" s="122">
        <f t="shared" si="14"/>
        <v>0</v>
      </c>
      <c r="AE80" s="122">
        <f t="shared" si="15"/>
        <v>0</v>
      </c>
      <c r="AF80" s="121">
        <f t="shared" si="16"/>
        <v>0</v>
      </c>
      <c r="AG80" s="1">
        <v>77</v>
      </c>
    </row>
    <row r="81" spans="1:33" ht="12.75" hidden="1">
      <c r="A81" s="48">
        <f t="shared" si="17"/>
        <v>8</v>
      </c>
      <c r="B81" s="122">
        <f>'Prezencka Zeny'!A79</f>
        <v>78</v>
      </c>
      <c r="C81" s="122">
        <f>IF('Prezencka Zeny'!B79&lt;&gt;"",'Prezencka Zeny'!B79,"")</f>
      </c>
      <c r="D81" s="122">
        <f>IF('Prezencka Zeny'!C79&lt;&gt;"",'Prezencka Zeny'!C79,"")</f>
      </c>
      <c r="E81" s="122">
        <f>IF('Prezencka Zeny'!D79&lt;&gt;"",'Prezencka Zeny'!D79,"")</f>
      </c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2">
        <f t="shared" si="12"/>
        <v>0</v>
      </c>
      <c r="AC81" s="122">
        <f t="shared" si="13"/>
        <v>0</v>
      </c>
      <c r="AD81" s="122">
        <f t="shared" si="14"/>
        <v>0</v>
      </c>
      <c r="AE81" s="122">
        <f t="shared" si="15"/>
        <v>0</v>
      </c>
      <c r="AF81" s="121">
        <f t="shared" si="16"/>
        <v>0</v>
      </c>
      <c r="AG81" s="1">
        <v>78</v>
      </c>
    </row>
    <row r="82" spans="1:33" ht="12.75" hidden="1">
      <c r="A82" s="48">
        <f t="shared" si="17"/>
        <v>8</v>
      </c>
      <c r="B82" s="122">
        <f>'Prezencka Zeny'!A80</f>
        <v>79</v>
      </c>
      <c r="C82" s="122">
        <f>IF('Prezencka Zeny'!B80&lt;&gt;"",'Prezencka Zeny'!B80,"")</f>
      </c>
      <c r="D82" s="122">
        <f>IF('Prezencka Zeny'!C80&lt;&gt;"",'Prezencka Zeny'!C80,"")</f>
      </c>
      <c r="E82" s="122">
        <f>IF('Prezencka Zeny'!D80&lt;&gt;"",'Prezencka Zeny'!D80,"")</f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2">
        <f t="shared" si="12"/>
        <v>0</v>
      </c>
      <c r="AC82" s="122">
        <f t="shared" si="13"/>
        <v>0</v>
      </c>
      <c r="AD82" s="122">
        <f t="shared" si="14"/>
        <v>0</v>
      </c>
      <c r="AE82" s="122">
        <f t="shared" si="15"/>
        <v>0</v>
      </c>
      <c r="AF82" s="121">
        <f t="shared" si="16"/>
        <v>0</v>
      </c>
      <c r="AG82" s="1">
        <v>79</v>
      </c>
    </row>
    <row r="83" spans="1:33" ht="12.75" hidden="1">
      <c r="A83" s="48">
        <f t="shared" si="17"/>
        <v>8</v>
      </c>
      <c r="B83" s="122">
        <f>'Prezencka Zeny'!A81</f>
        <v>80</v>
      </c>
      <c r="C83" s="122">
        <f>IF('Prezencka Zeny'!B81&lt;&gt;"",'Prezencka Zeny'!B81,"")</f>
      </c>
      <c r="D83" s="122">
        <f>IF('Prezencka Zeny'!C81&lt;&gt;"",'Prezencka Zeny'!C81,"")</f>
      </c>
      <c r="E83" s="122">
        <f>IF('Prezencka Zeny'!D81&lt;&gt;"",'Prezencka Zeny'!D81,"")</f>
      </c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2">
        <f t="shared" si="12"/>
        <v>0</v>
      </c>
      <c r="AC83" s="122">
        <f t="shared" si="13"/>
        <v>0</v>
      </c>
      <c r="AD83" s="122">
        <f t="shared" si="14"/>
        <v>0</v>
      </c>
      <c r="AE83" s="122">
        <f t="shared" si="15"/>
        <v>0</v>
      </c>
      <c r="AF83" s="121">
        <f t="shared" si="16"/>
        <v>0</v>
      </c>
      <c r="AG83" s="1">
        <v>80</v>
      </c>
    </row>
    <row r="84" spans="1:33" ht="12.75" hidden="1">
      <c r="A84" s="48">
        <f t="shared" si="17"/>
        <v>8</v>
      </c>
      <c r="B84" s="122">
        <f>'Prezencka Zeny'!A82</f>
        <v>81</v>
      </c>
      <c r="C84" s="122">
        <f>IF('Prezencka Zeny'!B82&lt;&gt;"",'Prezencka Zeny'!B82,"")</f>
      </c>
      <c r="D84" s="122">
        <f>IF('Prezencka Zeny'!C82&lt;&gt;"",'Prezencka Zeny'!C82,"")</f>
      </c>
      <c r="E84" s="122">
        <f>IF('Prezencka Zeny'!D82&lt;&gt;"",'Prezencka Zeny'!D82,"")</f>
      </c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2">
        <f t="shared" si="12"/>
        <v>0</v>
      </c>
      <c r="AC84" s="122">
        <f t="shared" si="13"/>
        <v>0</v>
      </c>
      <c r="AD84" s="122">
        <f t="shared" si="14"/>
        <v>0</v>
      </c>
      <c r="AE84" s="122">
        <f t="shared" si="15"/>
        <v>0</v>
      </c>
      <c r="AF84" s="121">
        <f t="shared" si="16"/>
        <v>0</v>
      </c>
      <c r="AG84" s="1">
        <v>81</v>
      </c>
    </row>
    <row r="85" spans="1:33" ht="12.75" hidden="1">
      <c r="A85" s="48">
        <f t="shared" si="17"/>
        <v>8</v>
      </c>
      <c r="B85" s="122">
        <f>'Prezencka Zeny'!A83</f>
        <v>82</v>
      </c>
      <c r="C85" s="122">
        <f>IF('Prezencka Zeny'!B83&lt;&gt;"",'Prezencka Zeny'!B83,"")</f>
      </c>
      <c r="D85" s="122">
        <f>IF('Prezencka Zeny'!C83&lt;&gt;"",'Prezencka Zeny'!C83,"")</f>
      </c>
      <c r="E85" s="122">
        <f>IF('Prezencka Zeny'!D83&lt;&gt;"",'Prezencka Zeny'!D83,"")</f>
      </c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2">
        <f t="shared" si="12"/>
        <v>0</v>
      </c>
      <c r="AC85" s="122">
        <f t="shared" si="13"/>
        <v>0</v>
      </c>
      <c r="AD85" s="122">
        <f t="shared" si="14"/>
        <v>0</v>
      </c>
      <c r="AE85" s="122">
        <f t="shared" si="15"/>
        <v>0</v>
      </c>
      <c r="AF85" s="121">
        <f t="shared" si="16"/>
        <v>0</v>
      </c>
      <c r="AG85" s="1">
        <v>82</v>
      </c>
    </row>
    <row r="86" spans="1:33" ht="12.75" hidden="1">
      <c r="A86" s="48">
        <f t="shared" si="17"/>
        <v>8</v>
      </c>
      <c r="B86" s="122">
        <f>'Prezencka Zeny'!A84</f>
        <v>83</v>
      </c>
      <c r="C86" s="122">
        <f>IF('Prezencka Zeny'!B84&lt;&gt;"",'Prezencka Zeny'!B84,"")</f>
      </c>
      <c r="D86" s="122">
        <f>IF('Prezencka Zeny'!C84&lt;&gt;"",'Prezencka Zeny'!C84,"")</f>
      </c>
      <c r="E86" s="122">
        <f>IF('Prezencka Zeny'!D84&lt;&gt;"",'Prezencka Zeny'!D84,"")</f>
      </c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2">
        <f t="shared" si="12"/>
        <v>0</v>
      </c>
      <c r="AC86" s="122">
        <f t="shared" si="13"/>
        <v>0</v>
      </c>
      <c r="AD86" s="122">
        <f t="shared" si="14"/>
        <v>0</v>
      </c>
      <c r="AE86" s="122">
        <f t="shared" si="15"/>
        <v>0</v>
      </c>
      <c r="AF86" s="121">
        <f t="shared" si="16"/>
        <v>0</v>
      </c>
      <c r="AG86" s="1">
        <v>83</v>
      </c>
    </row>
    <row r="87" spans="1:33" ht="12.75" hidden="1">
      <c r="A87" s="48">
        <f t="shared" si="17"/>
        <v>8</v>
      </c>
      <c r="B87" s="122">
        <f>'Prezencka Zeny'!A85</f>
        <v>84</v>
      </c>
      <c r="C87" s="122">
        <f>IF('Prezencka Zeny'!B85&lt;&gt;"",'Prezencka Zeny'!B85,"")</f>
      </c>
      <c r="D87" s="122">
        <f>IF('Prezencka Zeny'!C85&lt;&gt;"",'Prezencka Zeny'!C85,"")</f>
      </c>
      <c r="E87" s="122">
        <f>IF('Prezencka Zeny'!D85&lt;&gt;"",'Prezencka Zeny'!D85,"")</f>
      </c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2">
        <f t="shared" si="12"/>
        <v>0</v>
      </c>
      <c r="AC87" s="122">
        <f t="shared" si="13"/>
        <v>0</v>
      </c>
      <c r="AD87" s="122">
        <f t="shared" si="14"/>
        <v>0</v>
      </c>
      <c r="AE87" s="122">
        <f t="shared" si="15"/>
        <v>0</v>
      </c>
      <c r="AF87" s="121">
        <f t="shared" si="16"/>
        <v>0</v>
      </c>
      <c r="AG87" s="1">
        <v>84</v>
      </c>
    </row>
    <row r="88" spans="1:33" ht="12.75" hidden="1">
      <c r="A88" s="48">
        <f t="shared" si="17"/>
        <v>8</v>
      </c>
      <c r="B88" s="122">
        <f>'Prezencka Zeny'!A86</f>
        <v>85</v>
      </c>
      <c r="C88" s="122">
        <f>IF('Prezencka Zeny'!B86&lt;&gt;"",'Prezencka Zeny'!B86,"")</f>
      </c>
      <c r="D88" s="122">
        <f>IF('Prezencka Zeny'!C86&lt;&gt;"",'Prezencka Zeny'!C86,"")</f>
      </c>
      <c r="E88" s="122">
        <f>IF('Prezencka Zeny'!D86&lt;&gt;"",'Prezencka Zeny'!D86,"")</f>
      </c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2">
        <f t="shared" si="12"/>
        <v>0</v>
      </c>
      <c r="AC88" s="122">
        <f t="shared" si="13"/>
        <v>0</v>
      </c>
      <c r="AD88" s="122">
        <f t="shared" si="14"/>
        <v>0</v>
      </c>
      <c r="AE88" s="122">
        <f t="shared" si="15"/>
        <v>0</v>
      </c>
      <c r="AF88" s="121">
        <f t="shared" si="16"/>
        <v>0</v>
      </c>
      <c r="AG88" s="1">
        <v>85</v>
      </c>
    </row>
    <row r="89" spans="1:33" ht="12.75" hidden="1">
      <c r="A89" s="48">
        <f t="shared" si="17"/>
        <v>8</v>
      </c>
      <c r="B89" s="122">
        <f>'Prezencka Zeny'!A87</f>
        <v>86</v>
      </c>
      <c r="C89" s="122">
        <f>IF('Prezencka Zeny'!B87&lt;&gt;"",'Prezencka Zeny'!B87,"")</f>
      </c>
      <c r="D89" s="122">
        <f>IF('Prezencka Zeny'!C87&lt;&gt;"",'Prezencka Zeny'!C87,"")</f>
      </c>
      <c r="E89" s="122">
        <f>IF('Prezencka Zeny'!D87&lt;&gt;"",'Prezencka Zeny'!D87,"")</f>
      </c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2">
        <f t="shared" si="12"/>
        <v>0</v>
      </c>
      <c r="AC89" s="122">
        <f t="shared" si="13"/>
        <v>0</v>
      </c>
      <c r="AD89" s="122">
        <f t="shared" si="14"/>
        <v>0</v>
      </c>
      <c r="AE89" s="122">
        <f t="shared" si="15"/>
        <v>0</v>
      </c>
      <c r="AF89" s="121">
        <f t="shared" si="16"/>
        <v>0</v>
      </c>
      <c r="AG89" s="1">
        <v>86</v>
      </c>
    </row>
    <row r="90" spans="1:33" ht="12.75" hidden="1">
      <c r="A90" s="48">
        <f t="shared" si="17"/>
        <v>8</v>
      </c>
      <c r="B90" s="122">
        <f>'Prezencka Zeny'!A88</f>
        <v>87</v>
      </c>
      <c r="C90" s="122">
        <f>IF('Prezencka Zeny'!B88&lt;&gt;"",'Prezencka Zeny'!B88,"")</f>
      </c>
      <c r="D90" s="122">
        <f>IF('Prezencka Zeny'!C88&lt;&gt;"",'Prezencka Zeny'!C88,"")</f>
      </c>
      <c r="E90" s="122">
        <f>IF('Prezencka Zeny'!D88&lt;&gt;"",'Prezencka Zeny'!D88,"")</f>
      </c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2">
        <f t="shared" si="12"/>
        <v>0</v>
      </c>
      <c r="AC90" s="122">
        <f t="shared" si="13"/>
        <v>0</v>
      </c>
      <c r="AD90" s="122">
        <f t="shared" si="14"/>
        <v>0</v>
      </c>
      <c r="AE90" s="122">
        <f t="shared" si="15"/>
        <v>0</v>
      </c>
      <c r="AF90" s="121">
        <f t="shared" si="16"/>
        <v>0</v>
      </c>
      <c r="AG90" s="1">
        <v>87</v>
      </c>
    </row>
    <row r="91" spans="1:33" ht="12.75" hidden="1">
      <c r="A91" s="48">
        <f t="shared" si="17"/>
        <v>8</v>
      </c>
      <c r="B91" s="122">
        <f>'Prezencka Zeny'!A89</f>
        <v>88</v>
      </c>
      <c r="C91" s="122">
        <f>IF('Prezencka Zeny'!B89&lt;&gt;"",'Prezencka Zeny'!B89,"")</f>
      </c>
      <c r="D91" s="122">
        <f>IF('Prezencka Zeny'!C89&lt;&gt;"",'Prezencka Zeny'!C89,"")</f>
      </c>
      <c r="E91" s="122">
        <f>IF('Prezencka Zeny'!D89&lt;&gt;"",'Prezencka Zeny'!D89,"")</f>
      </c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2">
        <f t="shared" si="12"/>
        <v>0</v>
      </c>
      <c r="AC91" s="122">
        <f t="shared" si="13"/>
        <v>0</v>
      </c>
      <c r="AD91" s="122">
        <f t="shared" si="14"/>
        <v>0</v>
      </c>
      <c r="AE91" s="122">
        <f t="shared" si="15"/>
        <v>0</v>
      </c>
      <c r="AF91" s="121">
        <f t="shared" si="16"/>
        <v>0</v>
      </c>
      <c r="AG91" s="1">
        <v>88</v>
      </c>
    </row>
    <row r="92" spans="1:33" ht="12.75" hidden="1">
      <c r="A92" s="48">
        <f t="shared" si="17"/>
        <v>8</v>
      </c>
      <c r="B92" s="122">
        <f>'Prezencka Zeny'!A90</f>
        <v>89</v>
      </c>
      <c r="C92" s="122">
        <f>IF('Prezencka Zeny'!B90&lt;&gt;"",'Prezencka Zeny'!B90,"")</f>
      </c>
      <c r="D92" s="122">
        <f>IF('Prezencka Zeny'!C90&lt;&gt;"",'Prezencka Zeny'!C90,"")</f>
      </c>
      <c r="E92" s="122">
        <f>IF('Prezencka Zeny'!D90&lt;&gt;"",'Prezencka Zeny'!D90,"")</f>
      </c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2">
        <f t="shared" si="12"/>
        <v>0</v>
      </c>
      <c r="AC92" s="122">
        <f t="shared" si="13"/>
        <v>0</v>
      </c>
      <c r="AD92" s="122">
        <f t="shared" si="14"/>
        <v>0</v>
      </c>
      <c r="AE92" s="122">
        <f t="shared" si="15"/>
        <v>0</v>
      </c>
      <c r="AF92" s="121">
        <f t="shared" si="16"/>
        <v>0</v>
      </c>
      <c r="AG92" s="1">
        <v>89</v>
      </c>
    </row>
    <row r="93" spans="1:33" ht="12.75" hidden="1">
      <c r="A93" s="48">
        <f t="shared" si="17"/>
        <v>8</v>
      </c>
      <c r="B93" s="122">
        <f>'Prezencka Zeny'!A91</f>
        <v>90</v>
      </c>
      <c r="C93" s="122">
        <f>IF('Prezencka Zeny'!B91&lt;&gt;"",'Prezencka Zeny'!B91,"")</f>
      </c>
      <c r="D93" s="122">
        <f>IF('Prezencka Zeny'!C91&lt;&gt;"",'Prezencka Zeny'!C91,"")</f>
      </c>
      <c r="E93" s="122">
        <f>IF('Prezencka Zeny'!D91&lt;&gt;"",'Prezencka Zeny'!D91,"")</f>
      </c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2">
        <f t="shared" si="12"/>
        <v>0</v>
      </c>
      <c r="AC93" s="122">
        <f t="shared" si="13"/>
        <v>0</v>
      </c>
      <c r="AD93" s="122">
        <f t="shared" si="14"/>
        <v>0</v>
      </c>
      <c r="AE93" s="122">
        <f t="shared" si="15"/>
        <v>0</v>
      </c>
      <c r="AF93" s="121">
        <f t="shared" si="16"/>
        <v>0</v>
      </c>
      <c r="AG93" s="1">
        <v>90</v>
      </c>
    </row>
    <row r="94" spans="1:33" ht="12.75" hidden="1">
      <c r="A94" s="48">
        <f t="shared" si="17"/>
        <v>8</v>
      </c>
      <c r="B94" s="122">
        <f>'Prezencka Zeny'!A92</f>
        <v>91</v>
      </c>
      <c r="C94" s="122">
        <f>IF('Prezencka Zeny'!B92&lt;&gt;"",'Prezencka Zeny'!B92,"")</f>
      </c>
      <c r="D94" s="122">
        <f>IF('Prezencka Zeny'!C92&lt;&gt;"",'Prezencka Zeny'!C92,"")</f>
      </c>
      <c r="E94" s="122">
        <f>IF('Prezencka Zeny'!D92&lt;&gt;"",'Prezencka Zeny'!D92,"")</f>
      </c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2">
        <f t="shared" si="12"/>
        <v>0</v>
      </c>
      <c r="AC94" s="122">
        <f t="shared" si="13"/>
        <v>0</v>
      </c>
      <c r="AD94" s="122">
        <f t="shared" si="14"/>
        <v>0</v>
      </c>
      <c r="AE94" s="122">
        <f t="shared" si="15"/>
        <v>0</v>
      </c>
      <c r="AF94" s="121">
        <f t="shared" si="16"/>
        <v>0</v>
      </c>
      <c r="AG94" s="1">
        <v>91</v>
      </c>
    </row>
    <row r="95" spans="1:33" ht="12.75" hidden="1">
      <c r="A95" s="48">
        <f t="shared" si="17"/>
        <v>8</v>
      </c>
      <c r="B95" s="122">
        <f>'Prezencka Zeny'!A93</f>
        <v>92</v>
      </c>
      <c r="C95" s="122">
        <f>IF('Prezencka Zeny'!B93&lt;&gt;"",'Prezencka Zeny'!B93,"")</f>
      </c>
      <c r="D95" s="122">
        <f>IF('Prezencka Zeny'!C93&lt;&gt;"",'Prezencka Zeny'!C93,"")</f>
      </c>
      <c r="E95" s="122">
        <f>IF('Prezencka Zeny'!D93&lt;&gt;"",'Prezencka Zeny'!D93,"")</f>
      </c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2">
        <f t="shared" si="12"/>
        <v>0</v>
      </c>
      <c r="AC95" s="122">
        <f t="shared" si="13"/>
        <v>0</v>
      </c>
      <c r="AD95" s="122">
        <f t="shared" si="14"/>
        <v>0</v>
      </c>
      <c r="AE95" s="122">
        <f t="shared" si="15"/>
        <v>0</v>
      </c>
      <c r="AF95" s="121">
        <f t="shared" si="16"/>
        <v>0</v>
      </c>
      <c r="AG95" s="1">
        <v>92</v>
      </c>
    </row>
    <row r="96" spans="1:33" ht="12.75" hidden="1">
      <c r="A96" s="48">
        <f t="shared" si="17"/>
        <v>8</v>
      </c>
      <c r="B96" s="122">
        <f>'Prezencka Zeny'!A94</f>
        <v>93</v>
      </c>
      <c r="C96" s="122">
        <f>IF('Prezencka Zeny'!B94&lt;&gt;"",'Prezencka Zeny'!B94,"")</f>
      </c>
      <c r="D96" s="122">
        <f>IF('Prezencka Zeny'!C94&lt;&gt;"",'Prezencka Zeny'!C94,"")</f>
      </c>
      <c r="E96" s="122">
        <f>IF('Prezencka Zeny'!D94&lt;&gt;"",'Prezencka Zeny'!D94,"")</f>
      </c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2">
        <f t="shared" si="12"/>
        <v>0</v>
      </c>
      <c r="AC96" s="122">
        <f t="shared" si="13"/>
        <v>0</v>
      </c>
      <c r="AD96" s="122">
        <f t="shared" si="14"/>
        <v>0</v>
      </c>
      <c r="AE96" s="122">
        <f t="shared" si="15"/>
        <v>0</v>
      </c>
      <c r="AF96" s="121">
        <f t="shared" si="16"/>
        <v>0</v>
      </c>
      <c r="AG96" s="1">
        <v>93</v>
      </c>
    </row>
    <row r="97" spans="1:33" ht="12.75" hidden="1">
      <c r="A97" s="48">
        <f t="shared" si="17"/>
        <v>8</v>
      </c>
      <c r="B97" s="122">
        <f>'Prezencka Zeny'!A95</f>
        <v>94</v>
      </c>
      <c r="C97" s="122">
        <f>IF('Prezencka Zeny'!B95&lt;&gt;"",'Prezencka Zeny'!B95,"")</f>
      </c>
      <c r="D97" s="122">
        <f>IF('Prezencka Zeny'!C95&lt;&gt;"",'Prezencka Zeny'!C95,"")</f>
      </c>
      <c r="E97" s="122">
        <f>IF('Prezencka Zeny'!D95&lt;&gt;"",'Prezencka Zeny'!D95,"")</f>
      </c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2">
        <f t="shared" si="12"/>
        <v>0</v>
      </c>
      <c r="AC97" s="122">
        <f t="shared" si="13"/>
        <v>0</v>
      </c>
      <c r="AD97" s="122">
        <f t="shared" si="14"/>
        <v>0</v>
      </c>
      <c r="AE97" s="122">
        <f t="shared" si="15"/>
        <v>0</v>
      </c>
      <c r="AF97" s="121">
        <f t="shared" si="16"/>
        <v>0</v>
      </c>
      <c r="AG97" s="1">
        <v>94</v>
      </c>
    </row>
    <row r="98" spans="1:33" ht="12.75" hidden="1">
      <c r="A98" s="48">
        <f t="shared" si="17"/>
        <v>8</v>
      </c>
      <c r="B98" s="122">
        <f>'Prezencka Zeny'!A96</f>
        <v>95</v>
      </c>
      <c r="C98" s="122">
        <f>IF('Prezencka Zeny'!B96&lt;&gt;"",'Prezencka Zeny'!B96,"")</f>
      </c>
      <c r="D98" s="122">
        <f>IF('Prezencka Zeny'!C96&lt;&gt;"",'Prezencka Zeny'!C96,"")</f>
      </c>
      <c r="E98" s="122">
        <f>IF('Prezencka Zeny'!D96&lt;&gt;"",'Prezencka Zeny'!D96,"")</f>
      </c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2">
        <f t="shared" si="12"/>
        <v>0</v>
      </c>
      <c r="AC98" s="122">
        <f t="shared" si="13"/>
        <v>0</v>
      </c>
      <c r="AD98" s="122">
        <f t="shared" si="14"/>
        <v>0</v>
      </c>
      <c r="AE98" s="122">
        <f t="shared" si="15"/>
        <v>0</v>
      </c>
      <c r="AF98" s="121">
        <f t="shared" si="16"/>
        <v>0</v>
      </c>
      <c r="AG98" s="1">
        <v>95</v>
      </c>
    </row>
    <row r="99" spans="1:33" ht="12.75" hidden="1">
      <c r="A99" s="48">
        <f t="shared" si="17"/>
        <v>8</v>
      </c>
      <c r="B99" s="122">
        <f>'Prezencka Zeny'!A97</f>
        <v>96</v>
      </c>
      <c r="C99" s="122">
        <f>IF('Prezencka Zeny'!B97&lt;&gt;"",'Prezencka Zeny'!B97,"")</f>
      </c>
      <c r="D99" s="122">
        <f>IF('Prezencka Zeny'!C97&lt;&gt;"",'Prezencka Zeny'!C97,"")</f>
      </c>
      <c r="E99" s="122">
        <f>IF('Prezencka Zeny'!D97&lt;&gt;"",'Prezencka Zeny'!D97,"")</f>
      </c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2">
        <f t="shared" si="12"/>
        <v>0</v>
      </c>
      <c r="AC99" s="122">
        <f t="shared" si="13"/>
        <v>0</v>
      </c>
      <c r="AD99" s="122">
        <f t="shared" si="14"/>
        <v>0</v>
      </c>
      <c r="AE99" s="122">
        <f t="shared" si="15"/>
        <v>0</v>
      </c>
      <c r="AF99" s="121">
        <f t="shared" si="16"/>
        <v>0</v>
      </c>
      <c r="AG99" s="1">
        <v>96</v>
      </c>
    </row>
    <row r="100" spans="1:33" ht="12.75" hidden="1">
      <c r="A100" s="48">
        <f t="shared" si="17"/>
        <v>8</v>
      </c>
      <c r="B100" s="122">
        <f>'Prezencka Zeny'!A98</f>
        <v>97</v>
      </c>
      <c r="C100" s="122">
        <f>IF('Prezencka Zeny'!B98&lt;&gt;"",'Prezencka Zeny'!B98,"")</f>
      </c>
      <c r="D100" s="122">
        <f>IF('Prezencka Zeny'!C98&lt;&gt;"",'Prezencka Zeny'!C98,"")</f>
      </c>
      <c r="E100" s="122">
        <f>IF('Prezencka Zeny'!D98&lt;&gt;"",'Prezencka Zeny'!D98,"")</f>
      </c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2">
        <f>COUNT(G100,I100,K100,M100,O100,Q100,S100,U100,W100,Y100,AA100)</f>
        <v>0</v>
      </c>
      <c r="AC100" s="122">
        <f t="shared" si="13"/>
        <v>0</v>
      </c>
      <c r="AD100" s="122">
        <f t="shared" si="14"/>
        <v>0</v>
      </c>
      <c r="AE100" s="122">
        <f t="shared" si="15"/>
        <v>0</v>
      </c>
      <c r="AF100" s="121">
        <f>AB100*1000000-AC100*10000+AD100*100-AE100</f>
        <v>0</v>
      </c>
      <c r="AG100" s="1">
        <v>97</v>
      </c>
    </row>
    <row r="101" spans="1:33" ht="12.75" hidden="1">
      <c r="A101" s="48">
        <f t="shared" si="17"/>
        <v>8</v>
      </c>
      <c r="B101" s="122">
        <f>'Prezencka Zeny'!A99</f>
        <v>98</v>
      </c>
      <c r="C101" s="122">
        <f>IF('Prezencka Zeny'!B99&lt;&gt;"",'Prezencka Zeny'!B99,"")</f>
      </c>
      <c r="D101" s="122">
        <f>IF('Prezencka Zeny'!C99&lt;&gt;"",'Prezencka Zeny'!C99,"")</f>
      </c>
      <c r="E101" s="122">
        <f>IF('Prezencka Zeny'!D99&lt;&gt;"",'Prezencka Zeny'!D99,"")</f>
      </c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2">
        <f>COUNT(G101,I101,K101,M101,O101,Q101,S101,U101,W101,Y101,AA101)</f>
        <v>0</v>
      </c>
      <c r="AC101" s="122">
        <f t="shared" si="13"/>
        <v>0</v>
      </c>
      <c r="AD101" s="122">
        <f t="shared" si="14"/>
        <v>0</v>
      </c>
      <c r="AE101" s="122">
        <f t="shared" si="15"/>
        <v>0</v>
      </c>
      <c r="AF101" s="121">
        <f>AB101*1000000-AC101*10000+AD101*100-AE101</f>
        <v>0</v>
      </c>
      <c r="AG101" s="1">
        <v>98</v>
      </c>
    </row>
    <row r="102" spans="1:33" ht="12.75" hidden="1">
      <c r="A102" s="48">
        <f t="shared" si="17"/>
        <v>8</v>
      </c>
      <c r="B102" s="122">
        <f>'Prezencka Zeny'!A100</f>
        <v>99</v>
      </c>
      <c r="C102" s="122">
        <f>IF('Prezencka Zeny'!B100&lt;&gt;"",'Prezencka Zeny'!B100,"")</f>
      </c>
      <c r="D102" s="122">
        <f>IF('Prezencka Zeny'!C100&lt;&gt;"",'Prezencka Zeny'!C100,"")</f>
      </c>
      <c r="E102" s="122">
        <f>IF('Prezencka Zeny'!D100&lt;&gt;"",'Prezencka Zeny'!D100,"")</f>
      </c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2">
        <f>COUNT(G102,I102,K102,M102,O102,Q102,S102,U102,W102,Y102,AA102)</f>
        <v>0</v>
      </c>
      <c r="AC102" s="122">
        <f t="shared" si="13"/>
        <v>0</v>
      </c>
      <c r="AD102" s="122">
        <f t="shared" si="14"/>
        <v>0</v>
      </c>
      <c r="AE102" s="122">
        <f t="shared" si="15"/>
        <v>0</v>
      </c>
      <c r="AF102" s="121">
        <f>AB102*1000000-AC102*10000+AD102*100-AE102</f>
        <v>0</v>
      </c>
      <c r="AG102" s="1">
        <v>99</v>
      </c>
    </row>
    <row r="103" spans="1:33" ht="12.75" hidden="1">
      <c r="A103" s="51">
        <f t="shared" si="17"/>
        <v>8</v>
      </c>
      <c r="B103" s="122">
        <f>'Prezencka Zeny'!A101</f>
        <v>100</v>
      </c>
      <c r="C103" s="122">
        <f>IF('Prezencka Zeny'!B101&lt;&gt;"",'Prezencka Zeny'!B101,"")</f>
      </c>
      <c r="D103" s="122">
        <f>IF('Prezencka Zeny'!C101&lt;&gt;"",'Prezencka Zeny'!C101,"")</f>
      </c>
      <c r="E103" s="122">
        <f>IF('Prezencka Zeny'!D101&lt;&gt;"",'Prezencka Zeny'!D101,"")</f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2">
        <f>COUNT(G103,I103,K103,M103,O103,Q103,S103,U103,W103,Y103,AA103)</f>
        <v>0</v>
      </c>
      <c r="AC103" s="122">
        <f t="shared" si="13"/>
        <v>0</v>
      </c>
      <c r="AD103" s="122">
        <f t="shared" si="14"/>
        <v>0</v>
      </c>
      <c r="AE103" s="122">
        <f t="shared" si="15"/>
        <v>0</v>
      </c>
      <c r="AF103" s="121">
        <f>AB103*1000000-AC103*10000+AD103*100-AE103</f>
        <v>0</v>
      </c>
      <c r="AG103" s="1">
        <v>100</v>
      </c>
    </row>
    <row r="104" spans="2:31" ht="12.75">
      <c r="B104" s="24"/>
      <c r="C104" s="24"/>
      <c r="D104" s="24"/>
      <c r="E104" s="24"/>
      <c r="AB104" s="24"/>
      <c r="AC104" s="24"/>
      <c r="AD104" s="24"/>
      <c r="AE104" s="24"/>
    </row>
    <row r="105" spans="2:31" ht="12.75">
      <c r="B105" s="24"/>
      <c r="C105" s="24"/>
      <c r="D105" s="24"/>
      <c r="E105" s="24"/>
      <c r="AB105" s="24"/>
      <c r="AC105" s="24"/>
      <c r="AD105" s="24"/>
      <c r="AE105" s="24"/>
    </row>
    <row r="106" spans="1:31" ht="12.75">
      <c r="A106" s="160" t="s">
        <v>97</v>
      </c>
      <c r="B106" s="160"/>
      <c r="C106" s="160"/>
      <c r="D106" s="57">
        <f ca="1">+NOW()</f>
        <v>41561.412506712964</v>
      </c>
      <c r="E106" s="24"/>
      <c r="AB106" s="24"/>
      <c r="AC106" s="24"/>
      <c r="AD106" s="24"/>
      <c r="AE106" s="24"/>
    </row>
    <row r="107" spans="1:31" ht="12.75">
      <c r="A107" s="161" t="s">
        <v>66</v>
      </c>
      <c r="B107" s="161"/>
      <c r="C107" s="161"/>
      <c r="D107" s="58">
        <f>D106+"0:30:00"</f>
        <v>41561.4333400463</v>
      </c>
      <c r="E107" s="24"/>
      <c r="AB107" s="24"/>
      <c r="AC107" s="24"/>
      <c r="AD107" s="24"/>
      <c r="AE107" s="24"/>
    </row>
    <row r="108" spans="2:31" ht="12.75">
      <c r="B108" s="24"/>
      <c r="C108" s="57"/>
      <c r="E108" s="24"/>
      <c r="AB108" s="24"/>
      <c r="AC108" s="24"/>
      <c r="AD108" s="24"/>
      <c r="AE108" s="24"/>
    </row>
    <row r="109" spans="1:31" ht="15.75">
      <c r="A109" s="162" t="s">
        <v>98</v>
      </c>
      <c r="B109" s="162"/>
      <c r="C109" s="162"/>
      <c r="E109" s="24"/>
      <c r="AB109" s="24"/>
      <c r="AC109" s="24"/>
      <c r="AD109" s="24"/>
      <c r="AE109" s="24"/>
    </row>
    <row r="110" spans="2:31" ht="12.75">
      <c r="B110" s="24"/>
      <c r="C110" s="24"/>
      <c r="D110" s="24"/>
      <c r="E110" s="24"/>
      <c r="AB110" s="24"/>
      <c r="AC110" s="24"/>
      <c r="AD110" s="24"/>
      <c r="AE110" s="24"/>
    </row>
    <row r="111" spans="2:31" ht="12.75">
      <c r="B111" s="24"/>
      <c r="C111" s="24"/>
      <c r="E111" s="24"/>
      <c r="AB111" s="24"/>
      <c r="AC111" s="24"/>
      <c r="AD111" s="24"/>
      <c r="AE111" s="24"/>
    </row>
    <row r="112" spans="2:31" ht="12.75">
      <c r="B112" s="24"/>
      <c r="C112" s="24"/>
      <c r="D112" s="24"/>
      <c r="E112" s="24"/>
      <c r="AB112" s="24"/>
      <c r="AC112" s="24"/>
      <c r="AD112" s="24"/>
      <c r="AE112" s="24"/>
    </row>
    <row r="113" spans="2:31" ht="12.75">
      <c r="B113" s="24"/>
      <c r="C113" s="24"/>
      <c r="D113" s="24"/>
      <c r="E113" s="24"/>
      <c r="AB113" s="24"/>
      <c r="AC113" s="24"/>
      <c r="AD113" s="24"/>
      <c r="AE113" s="24"/>
    </row>
    <row r="114" spans="2:31" ht="12.75">
      <c r="B114" s="24"/>
      <c r="C114" s="24"/>
      <c r="D114" s="24"/>
      <c r="E114" s="24"/>
      <c r="AB114" s="24"/>
      <c r="AC114" s="24"/>
      <c r="AD114" s="24"/>
      <c r="AE114" s="24"/>
    </row>
    <row r="115" spans="2:31" ht="12.75">
      <c r="B115" s="24"/>
      <c r="C115" s="24"/>
      <c r="D115" s="24"/>
      <c r="E115" s="24"/>
      <c r="AB115" s="24"/>
      <c r="AC115" s="24"/>
      <c r="AD115" s="24"/>
      <c r="AE115" s="24"/>
    </row>
    <row r="116" spans="2:31" ht="12.75">
      <c r="B116" s="24"/>
      <c r="C116" s="24"/>
      <c r="D116" s="24"/>
      <c r="E116" s="24"/>
      <c r="AB116" s="24"/>
      <c r="AC116" s="24"/>
      <c r="AD116" s="24"/>
      <c r="AE116" s="24"/>
    </row>
    <row r="117" spans="2:31" ht="12.75">
      <c r="B117" s="24"/>
      <c r="C117" s="24"/>
      <c r="D117" s="24"/>
      <c r="E117" s="24"/>
      <c r="AB117" s="24"/>
      <c r="AC117" s="24"/>
      <c r="AD117" s="24"/>
      <c r="AE117" s="24"/>
    </row>
    <row r="118" spans="2:31" ht="12.75">
      <c r="B118" s="24"/>
      <c r="C118" s="24"/>
      <c r="D118" s="24"/>
      <c r="E118" s="24"/>
      <c r="AB118" s="24"/>
      <c r="AC118" s="24"/>
      <c r="AD118" s="24"/>
      <c r="AE118" s="24"/>
    </row>
    <row r="119" spans="2:31" ht="12.75">
      <c r="B119" s="24"/>
      <c r="C119" s="24"/>
      <c r="D119" s="24"/>
      <c r="E119" s="24"/>
      <c r="AB119" s="24"/>
      <c r="AC119" s="24"/>
      <c r="AD119" s="24"/>
      <c r="AE119" s="24"/>
    </row>
    <row r="120" spans="2:31" ht="12.75">
      <c r="B120" s="24"/>
      <c r="C120" s="24"/>
      <c r="D120" s="24"/>
      <c r="E120" s="24"/>
      <c r="AB120" s="24"/>
      <c r="AC120" s="24"/>
      <c r="AD120" s="24"/>
      <c r="AE120" s="24"/>
    </row>
    <row r="121" spans="2:31" ht="12.75">
      <c r="B121" s="24"/>
      <c r="C121" s="24"/>
      <c r="D121" s="24"/>
      <c r="E121" s="24"/>
      <c r="AB121" s="24"/>
      <c r="AC121" s="24"/>
      <c r="AD121" s="24"/>
      <c r="AE121" s="24"/>
    </row>
    <row r="122" spans="2:31" ht="12.75">
      <c r="B122" s="24"/>
      <c r="C122" s="24"/>
      <c r="D122" s="24"/>
      <c r="E122" s="24"/>
      <c r="AB122" s="24"/>
      <c r="AC122" s="24"/>
      <c r="AD122" s="24"/>
      <c r="AE122" s="24"/>
    </row>
    <row r="123" spans="5:31" ht="12.75">
      <c r="E123" s="24"/>
      <c r="AB123" s="24"/>
      <c r="AC123" s="24"/>
      <c r="AD123" s="24"/>
      <c r="AE123" s="24"/>
    </row>
  </sheetData>
  <sheetProtection selectLockedCells="1" selectUnlockedCells="1"/>
  <mergeCells count="23">
    <mergeCell ref="A109:C109"/>
    <mergeCell ref="AB2:AB3"/>
    <mergeCell ref="AC2:AC3"/>
    <mergeCell ref="AD2:AD3"/>
    <mergeCell ref="AE2:AE3"/>
    <mergeCell ref="A106:C106"/>
    <mergeCell ref="A107:C107"/>
    <mergeCell ref="N2:O2"/>
    <mergeCell ref="P2:Q2"/>
    <mergeCell ref="R2:S2"/>
    <mergeCell ref="T2:U2"/>
    <mergeCell ref="V2:W2"/>
    <mergeCell ref="X2:Y2"/>
    <mergeCell ref="A1:AE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F4:AA103">
    <cfRule type="cellIs" priority="1" dxfId="0" operator="greaterThan" stopIfTrue="1">
      <formula>0</formula>
    </cfRule>
  </conditionalFormatting>
  <conditionalFormatting sqref="C26:E103">
    <cfRule type="cellIs" priority="2" dxfId="2" operator="equal" stopIfTrue="1">
      <formula>0</formula>
    </cfRule>
  </conditionalFormatting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1" width="0" style="2" hidden="1" customWidth="1"/>
    <col min="2" max="2" width="11.00390625" style="60" customWidth="1"/>
    <col min="3" max="3" width="10.57421875" style="0" customWidth="1"/>
    <col min="4" max="4" width="25.28125" style="0" customWidth="1"/>
    <col min="5" max="5" width="29.140625" style="0" customWidth="1"/>
    <col min="6" max="6" width="6.00390625" style="0" customWidth="1"/>
    <col min="8" max="8" width="11.7109375" style="0" customWidth="1"/>
  </cols>
  <sheetData>
    <row r="1" spans="1:6" ht="30">
      <c r="A1" s="163" t="s">
        <v>99</v>
      </c>
      <c r="B1" s="163"/>
      <c r="C1" s="163"/>
      <c r="D1" s="163"/>
      <c r="E1" s="163"/>
      <c r="F1" s="163"/>
    </row>
    <row r="2" spans="1:9" ht="12.75" customHeight="1">
      <c r="A2" s="156" t="s">
        <v>69</v>
      </c>
      <c r="B2" s="157" t="s">
        <v>44</v>
      </c>
      <c r="C2" s="156" t="s">
        <v>0</v>
      </c>
      <c r="D2" s="156" t="s">
        <v>1</v>
      </c>
      <c r="E2" s="156" t="s">
        <v>2</v>
      </c>
      <c r="F2" s="157" t="s">
        <v>70</v>
      </c>
      <c r="H2" s="79" t="s">
        <v>78</v>
      </c>
      <c r="I2" s="124">
        <v>0.002777777777777778</v>
      </c>
    </row>
    <row r="3" spans="1:6" ht="12.75">
      <c r="A3" s="156"/>
      <c r="B3" s="157"/>
      <c r="C3" s="156"/>
      <c r="D3" s="156"/>
      <c r="E3" s="156"/>
      <c r="F3" s="157"/>
    </row>
    <row r="4" spans="1:6" ht="12.75">
      <c r="A4" s="27"/>
      <c r="B4" s="125">
        <v>1</v>
      </c>
      <c r="C4" s="126">
        <f>'Kvalifikacia Zeny'!B9</f>
        <v>7</v>
      </c>
      <c r="D4" s="126" t="str">
        <f>'Kvalifikacia Zeny'!C9</f>
        <v>Denisa Šulcová</v>
      </c>
      <c r="E4" s="127" t="str">
        <f>'Kvalifikacia Zeny'!D9</f>
        <v>Poprad</v>
      </c>
      <c r="F4" s="126">
        <f>'Kvalifikacia Zeny'!E9</f>
        <v>1976</v>
      </c>
    </row>
    <row r="5" spans="1:6" ht="12.75">
      <c r="A5" s="66">
        <f>A3+I$2</f>
        <v>0.002777777777777778</v>
      </c>
      <c r="B5" s="125">
        <v>2</v>
      </c>
      <c r="C5" s="126">
        <f>'Kvalifikacia Zeny'!B8</f>
        <v>3</v>
      </c>
      <c r="D5" s="128" t="str">
        <f>'Kvalifikacia Zeny'!C8</f>
        <v>Bobulová Petra</v>
      </c>
      <c r="E5" s="129" t="str">
        <f>'Kvalifikacia Zeny'!D8</f>
        <v>Poprad</v>
      </c>
      <c r="F5" s="130">
        <f>'Kvalifikacia Zeny'!E8</f>
        <v>1979</v>
      </c>
    </row>
    <row r="6" spans="1:6" ht="12.75">
      <c r="A6" s="66">
        <f>A5+I$2</f>
        <v>0.005555555555555556</v>
      </c>
      <c r="B6" s="125">
        <v>3</v>
      </c>
      <c r="C6" s="126">
        <f>'Kvalifikacia Zeny'!B7</f>
        <v>2</v>
      </c>
      <c r="D6" s="126" t="str">
        <f>'Kvalifikacia Zeny'!C7</f>
        <v>Katka Čižmárová</v>
      </c>
      <c r="E6" s="127" t="str">
        <f>'Kvalifikacia Zeny'!D7</f>
        <v>HK Metropol Košice</v>
      </c>
      <c r="F6" s="126">
        <f>'Kvalifikacia Zeny'!E7</f>
        <v>1986</v>
      </c>
    </row>
    <row r="7" spans="1:6" ht="12.75">
      <c r="A7" s="66">
        <f>A6+I$2</f>
        <v>0.008333333333333333</v>
      </c>
      <c r="B7" s="125">
        <v>4</v>
      </c>
      <c r="C7" s="126">
        <f>'Kvalifikacia Zeny'!B6</f>
        <v>5</v>
      </c>
      <c r="D7" s="128" t="str">
        <f>'Kvalifikacia Zeny'!C6</f>
        <v>Čepcova Andrea</v>
      </c>
      <c r="E7" s="129" t="str">
        <f>'Kvalifikacia Zeny'!D6</f>
        <v>MKŠK Modrá</v>
      </c>
      <c r="F7" s="130">
        <f>'Kvalifikacia Zeny'!E6</f>
        <v>1991</v>
      </c>
    </row>
    <row r="8" spans="1:6" ht="12.75">
      <c r="A8" s="66">
        <f>A7+I$2</f>
        <v>0.011111111111111112</v>
      </c>
      <c r="B8" s="125">
        <v>5</v>
      </c>
      <c r="C8" s="126">
        <f>'Kvalifikacia Zeny'!B5</f>
        <v>6</v>
      </c>
      <c r="D8" s="128" t="str">
        <f>'Kvalifikacia Zeny'!C5</f>
        <v>Lenka Mičicová</v>
      </c>
      <c r="E8" s="129" t="str">
        <f>'Kvalifikacia Zeny'!D5</f>
        <v>Edelwiesse, K2</v>
      </c>
      <c r="F8" s="130">
        <f>'Kvalifikacia Zeny'!E5</f>
        <v>1978</v>
      </c>
    </row>
    <row r="9" spans="1:6" ht="12.75">
      <c r="A9" s="66">
        <f>A8+I$2</f>
        <v>0.01388888888888889</v>
      </c>
      <c r="B9" s="125">
        <v>6</v>
      </c>
      <c r="C9" s="126">
        <f>'Kvalifikacia Zeny'!B4</f>
        <v>4</v>
      </c>
      <c r="D9" s="126" t="str">
        <f>'Kvalifikacia Zeny'!C4</f>
        <v>Zuzana Štefanská</v>
      </c>
      <c r="E9" s="129" t="str">
        <f>'Kvalifikacia Zeny'!D4</f>
        <v>Modra, Vertigo, Salewa</v>
      </c>
      <c r="F9" s="130">
        <f>'Kvalifikacia Zeny'!E4</f>
        <v>1983</v>
      </c>
    </row>
    <row r="10" spans="1:2" ht="12.75">
      <c r="A10"/>
      <c r="B10" s="131"/>
    </row>
    <row r="13" ht="78" customHeight="1"/>
    <row r="14" spans="2:7" ht="30">
      <c r="B14" s="163" t="s">
        <v>99</v>
      </c>
      <c r="C14" s="163"/>
      <c r="D14" s="163"/>
      <c r="E14" s="163"/>
      <c r="F14" s="163"/>
      <c r="G14" s="163"/>
    </row>
    <row r="15" spans="2:7" ht="12.75" customHeight="1">
      <c r="B15" s="157" t="s">
        <v>44</v>
      </c>
      <c r="C15" s="156" t="s">
        <v>0</v>
      </c>
      <c r="D15" s="156" t="s">
        <v>1</v>
      </c>
      <c r="E15" s="156" t="s">
        <v>2</v>
      </c>
      <c r="F15" s="157" t="s">
        <v>70</v>
      </c>
      <c r="G15" s="157" t="s">
        <v>100</v>
      </c>
    </row>
    <row r="16" spans="2:7" ht="12.75">
      <c r="B16" s="157"/>
      <c r="C16" s="156"/>
      <c r="D16" s="156"/>
      <c r="E16" s="156"/>
      <c r="F16" s="157"/>
      <c r="G16" s="157"/>
    </row>
    <row r="17" spans="2:7" ht="12.75">
      <c r="B17" s="125">
        <v>1</v>
      </c>
      <c r="C17" s="126">
        <v>7</v>
      </c>
      <c r="D17" s="126" t="s">
        <v>96</v>
      </c>
      <c r="E17" s="127" t="s">
        <v>13</v>
      </c>
      <c r="F17" s="127">
        <v>1976</v>
      </c>
      <c r="G17" s="132">
        <v>0.625</v>
      </c>
    </row>
    <row r="18" spans="2:7" ht="12.75">
      <c r="B18" s="125">
        <v>2</v>
      </c>
      <c r="C18" s="126">
        <v>3</v>
      </c>
      <c r="D18" s="128" t="s">
        <v>89</v>
      </c>
      <c r="E18" s="129" t="s">
        <v>13</v>
      </c>
      <c r="F18" s="129">
        <v>1979</v>
      </c>
      <c r="G18" s="132">
        <v>0.6284722222222222</v>
      </c>
    </row>
    <row r="19" spans="2:7" ht="12.75">
      <c r="B19" s="125">
        <v>3</v>
      </c>
      <c r="C19" s="126">
        <v>2</v>
      </c>
      <c r="D19" s="126" t="s">
        <v>88</v>
      </c>
      <c r="E19" s="127" t="s">
        <v>20</v>
      </c>
      <c r="F19" s="127">
        <v>1986</v>
      </c>
      <c r="G19" s="132">
        <v>0.6319444444444444</v>
      </c>
    </row>
    <row r="20" spans="2:7" ht="12.75">
      <c r="B20" s="125">
        <v>4</v>
      </c>
      <c r="C20" s="126">
        <v>5</v>
      </c>
      <c r="D20" s="128" t="s">
        <v>92</v>
      </c>
      <c r="E20" s="129" t="s">
        <v>93</v>
      </c>
      <c r="F20" s="129">
        <v>1991</v>
      </c>
      <c r="G20" s="132">
        <v>0.6354166666666666</v>
      </c>
    </row>
    <row r="21" spans="2:7" ht="12.75">
      <c r="B21" s="125">
        <v>5</v>
      </c>
      <c r="C21" s="126">
        <v>6</v>
      </c>
      <c r="D21" s="128" t="s">
        <v>94</v>
      </c>
      <c r="E21" s="129" t="s">
        <v>95</v>
      </c>
      <c r="F21" s="129">
        <v>1978</v>
      </c>
      <c r="G21" s="132">
        <v>0.6388888888888888</v>
      </c>
    </row>
    <row r="22" spans="2:7" ht="12.75">
      <c r="B22" s="125">
        <v>6</v>
      </c>
      <c r="C22" s="126">
        <v>4</v>
      </c>
      <c r="D22" s="126" t="s">
        <v>90</v>
      </c>
      <c r="E22" s="129" t="s">
        <v>91</v>
      </c>
      <c r="F22" s="129">
        <v>1983</v>
      </c>
      <c r="G22" s="132">
        <v>0.6423611111111112</v>
      </c>
    </row>
  </sheetData>
  <sheetProtection selectLockedCells="1" selectUnlockedCells="1"/>
  <mergeCells count="14">
    <mergeCell ref="B14:G14"/>
    <mergeCell ref="B15:B16"/>
    <mergeCell ref="C15:C16"/>
    <mergeCell ref="D15:D16"/>
    <mergeCell ref="E15:E16"/>
    <mergeCell ref="F15:F16"/>
    <mergeCell ref="G15:G16"/>
    <mergeCell ref="A1:F1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8515625" style="1" customWidth="1"/>
    <col min="2" max="2" width="6.421875" style="1" customWidth="1"/>
    <col min="3" max="3" width="21.140625" style="1" customWidth="1"/>
    <col min="4" max="4" width="22.00390625" style="1" customWidth="1"/>
    <col min="5" max="5" width="9.8515625" style="1" customWidth="1"/>
    <col min="6" max="6" width="5.421875" style="24" customWidth="1"/>
    <col min="7" max="7" width="4.421875" style="24" customWidth="1"/>
    <col min="8" max="8" width="5.421875" style="24" customWidth="1"/>
    <col min="9" max="9" width="4.421875" style="24" customWidth="1"/>
    <col min="10" max="10" width="5.421875" style="24" customWidth="1"/>
    <col min="11" max="11" width="4.421875" style="24" customWidth="1"/>
    <col min="12" max="12" width="5.421875" style="24" customWidth="1"/>
    <col min="13" max="13" width="4.421875" style="24" customWidth="1"/>
    <col min="14" max="14" width="5.421875" style="24" customWidth="1"/>
    <col min="15" max="15" width="4.421875" style="24" customWidth="1"/>
    <col min="16" max="17" width="0" style="24" hidden="1" customWidth="1"/>
    <col min="18" max="18" width="7.7109375" style="25" customWidth="1"/>
    <col min="19" max="19" width="10.28125" style="25" customWidth="1"/>
    <col min="20" max="20" width="7.8515625" style="25" customWidth="1"/>
    <col min="21" max="21" width="9.140625" style="25" customWidth="1"/>
    <col min="22" max="26" width="9.140625" style="1" customWidth="1"/>
    <col min="27" max="27" width="13.00390625" style="1" customWidth="1"/>
    <col min="28" max="255" width="9.140625" style="1" customWidth="1"/>
    <col min="256" max="16384" width="9.00390625" style="1" customWidth="1"/>
  </cols>
  <sheetData>
    <row r="1" spans="1:25" s="81" customFormat="1" ht="47.25" customHeight="1">
      <c r="A1" s="164" t="s">
        <v>101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73" t="s">
        <v>81</v>
      </c>
      <c r="W1" s="173"/>
      <c r="X1" s="173"/>
      <c r="Y1" s="173"/>
    </row>
    <row r="2" spans="1:25" s="26" customFormat="1" ht="13.5" customHeight="1">
      <c r="A2" s="156" t="s">
        <v>44</v>
      </c>
      <c r="B2" s="156" t="s">
        <v>0</v>
      </c>
      <c r="C2" s="156" t="s">
        <v>1</v>
      </c>
      <c r="D2" s="156" t="s">
        <v>2</v>
      </c>
      <c r="E2" s="157" t="s">
        <v>70</v>
      </c>
      <c r="F2" s="158" t="s">
        <v>46</v>
      </c>
      <c r="G2" s="158"/>
      <c r="H2" s="158" t="s">
        <v>47</v>
      </c>
      <c r="I2" s="158"/>
      <c r="J2" s="158" t="s">
        <v>48</v>
      </c>
      <c r="K2" s="158"/>
      <c r="L2" s="158" t="s">
        <v>49</v>
      </c>
      <c r="M2" s="158"/>
      <c r="N2" s="158" t="s">
        <v>50</v>
      </c>
      <c r="O2" s="158"/>
      <c r="P2" s="158" t="s">
        <v>51</v>
      </c>
      <c r="Q2" s="158"/>
      <c r="R2" s="159" t="s">
        <v>57</v>
      </c>
      <c r="S2" s="159" t="s">
        <v>58</v>
      </c>
      <c r="T2" s="159" t="s">
        <v>59</v>
      </c>
      <c r="U2" s="166" t="s">
        <v>60</v>
      </c>
      <c r="V2" s="159" t="s">
        <v>57</v>
      </c>
      <c r="W2" s="159" t="s">
        <v>58</v>
      </c>
      <c r="X2" s="159" t="s">
        <v>59</v>
      </c>
      <c r="Y2" s="159" t="s">
        <v>60</v>
      </c>
    </row>
    <row r="3" spans="1:28" s="26" customFormat="1" ht="26.25" customHeight="1">
      <c r="A3" s="156"/>
      <c r="B3" s="156"/>
      <c r="C3" s="156"/>
      <c r="D3" s="156"/>
      <c r="E3" s="157"/>
      <c r="F3" s="28" t="s">
        <v>62</v>
      </c>
      <c r="G3" s="28" t="s">
        <v>63</v>
      </c>
      <c r="H3" s="28" t="s">
        <v>62</v>
      </c>
      <c r="I3" s="28" t="s">
        <v>63</v>
      </c>
      <c r="J3" s="28" t="s">
        <v>62</v>
      </c>
      <c r="K3" s="28" t="s">
        <v>63</v>
      </c>
      <c r="L3" s="28" t="s">
        <v>62</v>
      </c>
      <c r="M3" s="28" t="s">
        <v>63</v>
      </c>
      <c r="N3" s="28" t="s">
        <v>62</v>
      </c>
      <c r="O3" s="28" t="s">
        <v>63</v>
      </c>
      <c r="P3" s="28" t="s">
        <v>62</v>
      </c>
      <c r="Q3" s="28" t="s">
        <v>63</v>
      </c>
      <c r="R3" s="159"/>
      <c r="S3" s="159"/>
      <c r="T3" s="159"/>
      <c r="U3" s="166"/>
      <c r="V3" s="159"/>
      <c r="W3" s="159"/>
      <c r="X3" s="159"/>
      <c r="Y3" s="159"/>
      <c r="Z3" s="26" t="s">
        <v>82</v>
      </c>
      <c r="AA3" s="26" t="s">
        <v>65</v>
      </c>
      <c r="AB3" s="26" t="s">
        <v>83</v>
      </c>
    </row>
    <row r="4" spans="1:28" ht="12.75" hidden="1">
      <c r="A4" s="82">
        <v>1</v>
      </c>
      <c r="B4" s="83">
        <f>'Kvalifikacia Zeny'!B17</f>
        <v>61</v>
      </c>
      <c r="C4" s="83">
        <f>'Kvalifikacia Zeny'!C17</f>
        <v>0</v>
      </c>
      <c r="D4" s="83">
        <f>'Kvalifikacia Zeny'!D17</f>
        <v>0</v>
      </c>
      <c r="E4" s="83">
        <f>'Kvalifikacia Zeny'!E17</f>
        <v>0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3">
        <f aca="true" t="shared" si="0" ref="R4:R19">COUNT(G4,I4,K4,M4,O4,Q4)</f>
        <v>0</v>
      </c>
      <c r="S4" s="83">
        <f aca="true" t="shared" si="1" ref="S4:S19">SUM(G4,I4,K4,M4,O4,Q4)</f>
        <v>0</v>
      </c>
      <c r="T4" s="83">
        <f aca="true" t="shared" si="2" ref="T4:T19">COUNT(F4,H4,J4,L4,N4,P4)</f>
        <v>0</v>
      </c>
      <c r="U4" s="83">
        <f aca="true" t="shared" si="3" ref="U4:U19">SUM(F4,H4,J4,L4,N4,P4)</f>
        <v>0</v>
      </c>
      <c r="V4" s="85">
        <f>'Kvalifikacia Zeny'!AB17</f>
        <v>0</v>
      </c>
      <c r="W4" s="85">
        <f>'Kvalifikacia Zeny'!AC17</f>
        <v>0</v>
      </c>
      <c r="X4" s="85">
        <f>'Kvalifikacia Zeny'!AD17</f>
        <v>0</v>
      </c>
      <c r="Y4" s="86">
        <f>'Kvalifikacia Zeny'!AE17</f>
        <v>0</v>
      </c>
      <c r="Z4" s="87">
        <f>'Kvalifikacia Zeny'!A17</f>
        <v>8</v>
      </c>
      <c r="AA4" s="1">
        <f aca="true" t="shared" si="4" ref="AA4:AA19">-Z4-U4*100+T4*10000-S4*1000000+R4*100000000</f>
        <v>-8</v>
      </c>
      <c r="AB4" s="1">
        <v>1</v>
      </c>
    </row>
    <row r="5" spans="1:28" ht="12.75" hidden="1">
      <c r="A5" s="88">
        <f aca="true" t="shared" si="5" ref="A5:A19">IF(AA5=AA4,A4,AB5)</f>
        <v>2</v>
      </c>
      <c r="B5" s="38">
        <f>'Kvalifikacia Zeny'!B16</f>
        <v>60</v>
      </c>
      <c r="C5" s="38">
        <f>'Kvalifikacia Zeny'!C16</f>
        <v>0</v>
      </c>
      <c r="D5" s="38">
        <f>'Kvalifikacia Zeny'!D16</f>
        <v>0</v>
      </c>
      <c r="E5" s="38">
        <f>'Kvalifikacia Zeny'!E16</f>
        <v>0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1</v>
      </c>
      <c r="L5" s="39">
        <v>1</v>
      </c>
      <c r="M5" s="39"/>
      <c r="N5" s="39"/>
      <c r="O5" s="39"/>
      <c r="P5" s="39"/>
      <c r="Q5" s="39"/>
      <c r="R5" s="38">
        <f t="shared" si="0"/>
        <v>3</v>
      </c>
      <c r="S5" s="38">
        <f t="shared" si="1"/>
        <v>3</v>
      </c>
      <c r="T5" s="38">
        <f t="shared" si="2"/>
        <v>4</v>
      </c>
      <c r="U5" s="38">
        <f t="shared" si="3"/>
        <v>4</v>
      </c>
      <c r="V5" s="87">
        <f>'Kvalifikacia Zeny'!AB16</f>
        <v>0</v>
      </c>
      <c r="W5" s="87">
        <f>'Kvalifikacia Zeny'!AC16</f>
        <v>0</v>
      </c>
      <c r="X5" s="87">
        <f>'Kvalifikacia Zeny'!AD16</f>
        <v>0</v>
      </c>
      <c r="Y5" s="89">
        <f>'Kvalifikacia Zeny'!AE16</f>
        <v>0</v>
      </c>
      <c r="Z5" s="87">
        <f>'Kvalifikacia Zeny'!A16</f>
        <v>8</v>
      </c>
      <c r="AA5" s="1">
        <f t="shared" si="4"/>
        <v>297039592</v>
      </c>
      <c r="AB5" s="1">
        <v>2</v>
      </c>
    </row>
    <row r="6" spans="1:28" ht="12.75" hidden="1">
      <c r="A6" s="88">
        <f t="shared" si="5"/>
        <v>3</v>
      </c>
      <c r="B6" s="38">
        <f>'Kvalifikacia Zeny'!B15</f>
        <v>12</v>
      </c>
      <c r="C6" s="38">
        <f>'Kvalifikacia Zeny'!C15</f>
        <v>0</v>
      </c>
      <c r="D6" s="38">
        <f>'Kvalifikacia Zeny'!D15</f>
        <v>0</v>
      </c>
      <c r="E6" s="38">
        <f>'Kvalifikacia Zeny'!E15</f>
        <v>0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8">
        <f t="shared" si="0"/>
        <v>0</v>
      </c>
      <c r="S6" s="38">
        <f t="shared" si="1"/>
        <v>0</v>
      </c>
      <c r="T6" s="38">
        <f t="shared" si="2"/>
        <v>0</v>
      </c>
      <c r="U6" s="38">
        <f t="shared" si="3"/>
        <v>0</v>
      </c>
      <c r="V6" s="87">
        <f>'Kvalifikacia Zeny'!AB15</f>
        <v>0</v>
      </c>
      <c r="W6" s="87">
        <f>'Kvalifikacia Zeny'!AC15</f>
        <v>0</v>
      </c>
      <c r="X6" s="87">
        <f>'Kvalifikacia Zeny'!AD15</f>
        <v>0</v>
      </c>
      <c r="Y6" s="89">
        <f>'Kvalifikacia Zeny'!AE15</f>
        <v>0</v>
      </c>
      <c r="Z6" s="87">
        <f>'Kvalifikacia Zeny'!A15</f>
        <v>8</v>
      </c>
      <c r="AA6" s="1">
        <f t="shared" si="4"/>
        <v>-8</v>
      </c>
      <c r="AB6" s="1">
        <v>3</v>
      </c>
    </row>
    <row r="7" spans="1:28" ht="12.75" hidden="1">
      <c r="A7" s="88">
        <f t="shared" si="5"/>
        <v>3</v>
      </c>
      <c r="B7" s="38">
        <f>'Kvalifikacia Zeny'!B14</f>
        <v>11</v>
      </c>
      <c r="C7" s="38">
        <f>'Kvalifikacia Zeny'!C14</f>
        <v>0</v>
      </c>
      <c r="D7" s="38">
        <f>'Kvalifikacia Zeny'!D14</f>
        <v>0</v>
      </c>
      <c r="E7" s="38">
        <f>'Kvalifikacia Zeny'!E14</f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8">
        <f t="shared" si="0"/>
        <v>0</v>
      </c>
      <c r="S7" s="38">
        <f t="shared" si="1"/>
        <v>0</v>
      </c>
      <c r="T7" s="38">
        <f t="shared" si="2"/>
        <v>0</v>
      </c>
      <c r="U7" s="38">
        <f t="shared" si="3"/>
        <v>0</v>
      </c>
      <c r="V7" s="87">
        <f>'Kvalifikacia Zeny'!AB14</f>
        <v>0</v>
      </c>
      <c r="W7" s="87">
        <f>'Kvalifikacia Zeny'!AC14</f>
        <v>0</v>
      </c>
      <c r="X7" s="87">
        <f>'Kvalifikacia Zeny'!AD14</f>
        <v>0</v>
      </c>
      <c r="Y7" s="89">
        <f>'Kvalifikacia Zeny'!AE14</f>
        <v>0</v>
      </c>
      <c r="Z7" s="87">
        <f>'Kvalifikacia Zeny'!A14</f>
        <v>8</v>
      </c>
      <c r="AA7" s="1">
        <f t="shared" si="4"/>
        <v>-8</v>
      </c>
      <c r="AB7" s="1">
        <v>4</v>
      </c>
    </row>
    <row r="8" spans="1:28" ht="12.75" hidden="1">
      <c r="A8" s="88">
        <f t="shared" si="5"/>
        <v>5</v>
      </c>
      <c r="B8" s="38">
        <f>'Kvalifikacia Zeny'!B13</f>
        <v>10</v>
      </c>
      <c r="C8" s="38">
        <f>'Kvalifikacia Zeny'!C13</f>
        <v>0</v>
      </c>
      <c r="D8" s="38">
        <f>'Kvalifikacia Zeny'!D13</f>
        <v>0</v>
      </c>
      <c r="E8" s="38">
        <f>'Kvalifikacia Zeny'!E13</f>
        <v>0</v>
      </c>
      <c r="F8" s="39"/>
      <c r="G8" s="39"/>
      <c r="H8" s="39"/>
      <c r="I8" s="39"/>
      <c r="J8" s="39">
        <v>1</v>
      </c>
      <c r="K8" s="39"/>
      <c r="L8" s="39"/>
      <c r="M8" s="39"/>
      <c r="N8" s="39"/>
      <c r="O8" s="39">
        <v>1</v>
      </c>
      <c r="P8" s="39"/>
      <c r="Q8" s="39"/>
      <c r="R8" s="38">
        <f t="shared" si="0"/>
        <v>1</v>
      </c>
      <c r="S8" s="38">
        <f t="shared" si="1"/>
        <v>1</v>
      </c>
      <c r="T8" s="38">
        <f t="shared" si="2"/>
        <v>1</v>
      </c>
      <c r="U8" s="38">
        <f t="shared" si="3"/>
        <v>1</v>
      </c>
      <c r="V8" s="87">
        <f>'Kvalifikacia Zeny'!AB13</f>
        <v>0</v>
      </c>
      <c r="W8" s="87">
        <f>'Kvalifikacia Zeny'!AC13</f>
        <v>0</v>
      </c>
      <c r="X8" s="87">
        <f>'Kvalifikacia Zeny'!AD13</f>
        <v>0</v>
      </c>
      <c r="Y8" s="89">
        <f>'Kvalifikacia Zeny'!AE13</f>
        <v>0</v>
      </c>
      <c r="Z8" s="87">
        <f>'Kvalifikacia Zeny'!A13</f>
        <v>8</v>
      </c>
      <c r="AA8" s="1">
        <f t="shared" si="4"/>
        <v>99009892</v>
      </c>
      <c r="AB8" s="1">
        <v>5</v>
      </c>
    </row>
    <row r="9" spans="1:28" ht="12.75" hidden="1">
      <c r="A9" s="88">
        <f t="shared" si="5"/>
        <v>5</v>
      </c>
      <c r="B9" s="38">
        <f>'Kvalifikacia Zeny'!B12</f>
        <v>9</v>
      </c>
      <c r="C9" s="38">
        <f>'Kvalifikacia Zeny'!C12</f>
        <v>0</v>
      </c>
      <c r="D9" s="38">
        <f>'Kvalifikacia Zeny'!D12</f>
        <v>0</v>
      </c>
      <c r="E9" s="38">
        <f>'Kvalifikacia Zeny'!E12</f>
        <v>0</v>
      </c>
      <c r="F9" s="39"/>
      <c r="G9" s="39">
        <v>1</v>
      </c>
      <c r="H9" s="39"/>
      <c r="I9" s="39"/>
      <c r="J9" s="39">
        <v>1</v>
      </c>
      <c r="K9" s="39"/>
      <c r="L9" s="39"/>
      <c r="M9" s="39"/>
      <c r="N9" s="39"/>
      <c r="O9" s="39"/>
      <c r="P9" s="39"/>
      <c r="Q9" s="39"/>
      <c r="R9" s="38">
        <f t="shared" si="0"/>
        <v>1</v>
      </c>
      <c r="S9" s="38">
        <f t="shared" si="1"/>
        <v>1</v>
      </c>
      <c r="T9" s="38">
        <f t="shared" si="2"/>
        <v>1</v>
      </c>
      <c r="U9" s="38">
        <f t="shared" si="3"/>
        <v>1</v>
      </c>
      <c r="V9" s="87">
        <f>'Kvalifikacia Zeny'!AB12</f>
        <v>0</v>
      </c>
      <c r="W9" s="87">
        <f>'Kvalifikacia Zeny'!AC12</f>
        <v>0</v>
      </c>
      <c r="X9" s="87">
        <f>'Kvalifikacia Zeny'!AD12</f>
        <v>0</v>
      </c>
      <c r="Y9" s="89">
        <f>'Kvalifikacia Zeny'!AE12</f>
        <v>0</v>
      </c>
      <c r="Z9" s="87">
        <f>'Kvalifikacia Zeny'!A12</f>
        <v>8</v>
      </c>
      <c r="AA9" s="1">
        <f t="shared" si="4"/>
        <v>99009892</v>
      </c>
      <c r="AB9" s="1">
        <v>6</v>
      </c>
    </row>
    <row r="10" spans="1:28" ht="12.75" hidden="1">
      <c r="A10" s="88">
        <f t="shared" si="5"/>
        <v>5</v>
      </c>
      <c r="B10" s="38">
        <f>'Kvalifikacia Zeny'!B11</f>
        <v>8</v>
      </c>
      <c r="C10" s="38">
        <f>'Kvalifikacia Zeny'!C11</f>
        <v>0</v>
      </c>
      <c r="D10" s="38">
        <f>'Kvalifikacia Zeny'!D11</f>
        <v>0</v>
      </c>
      <c r="E10" s="38">
        <f>'Kvalifikacia Zeny'!E11</f>
        <v>0</v>
      </c>
      <c r="F10" s="39"/>
      <c r="G10" s="39"/>
      <c r="H10" s="39"/>
      <c r="I10" s="39">
        <v>1</v>
      </c>
      <c r="J10" s="39">
        <v>1</v>
      </c>
      <c r="K10" s="39"/>
      <c r="L10" s="39"/>
      <c r="M10" s="39"/>
      <c r="N10" s="39"/>
      <c r="O10" s="39"/>
      <c r="P10" s="39"/>
      <c r="Q10" s="39"/>
      <c r="R10" s="38">
        <f t="shared" si="0"/>
        <v>1</v>
      </c>
      <c r="S10" s="38">
        <f t="shared" si="1"/>
        <v>1</v>
      </c>
      <c r="T10" s="38">
        <f t="shared" si="2"/>
        <v>1</v>
      </c>
      <c r="U10" s="38">
        <f t="shared" si="3"/>
        <v>1</v>
      </c>
      <c r="V10" s="87">
        <f>'Kvalifikacia Zeny'!AB11</f>
        <v>0</v>
      </c>
      <c r="W10" s="87">
        <f>'Kvalifikacia Zeny'!AC11</f>
        <v>0</v>
      </c>
      <c r="X10" s="87">
        <f>'Kvalifikacia Zeny'!AD11</f>
        <v>0</v>
      </c>
      <c r="Y10" s="89">
        <f>'Kvalifikacia Zeny'!AE11</f>
        <v>0</v>
      </c>
      <c r="Z10" s="87">
        <f>'Kvalifikacia Zeny'!A11</f>
        <v>8</v>
      </c>
      <c r="AA10" s="1">
        <f t="shared" si="4"/>
        <v>99009892</v>
      </c>
      <c r="AB10" s="1">
        <v>7</v>
      </c>
    </row>
    <row r="11" spans="1:28" ht="12.75" hidden="1">
      <c r="A11" s="88">
        <f t="shared" si="5"/>
        <v>8</v>
      </c>
      <c r="B11" s="38">
        <f>'Kvalifikacia Zeny'!B10</f>
        <v>1</v>
      </c>
      <c r="C11" s="38" t="str">
        <f>'Kvalifikacia Zeny'!C10</f>
        <v>Kristína Bagalová</v>
      </c>
      <c r="D11" s="38" t="str">
        <f>'Kvalifikacia Zeny'!D10</f>
        <v>HK Metropol Košice</v>
      </c>
      <c r="E11" s="38">
        <f>'Kvalifikacia Zeny'!E10</f>
        <v>1985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8">
        <f t="shared" si="0"/>
        <v>0</v>
      </c>
      <c r="S11" s="38">
        <f t="shared" si="1"/>
        <v>0</v>
      </c>
      <c r="T11" s="38">
        <f t="shared" si="2"/>
        <v>0</v>
      </c>
      <c r="U11" s="38">
        <f t="shared" si="3"/>
        <v>0</v>
      </c>
      <c r="V11" s="87">
        <f>'Kvalifikacia Zeny'!AB10</f>
        <v>0</v>
      </c>
      <c r="W11" s="87">
        <f>'Kvalifikacia Zeny'!AC10</f>
        <v>0</v>
      </c>
      <c r="X11" s="87">
        <f>'Kvalifikacia Zeny'!AD10</f>
        <v>3</v>
      </c>
      <c r="Y11" s="89">
        <f>'Kvalifikacia Zeny'!AE10</f>
        <v>6</v>
      </c>
      <c r="Z11" s="87">
        <f>'Kvalifikacia Zeny'!A10</f>
        <v>7</v>
      </c>
      <c r="AA11" s="1">
        <f t="shared" si="4"/>
        <v>-7</v>
      </c>
      <c r="AB11" s="1">
        <v>8</v>
      </c>
    </row>
    <row r="12" spans="1:28" ht="12.75" hidden="1">
      <c r="A12" s="88">
        <f t="shared" si="5"/>
        <v>9</v>
      </c>
      <c r="B12" s="38">
        <f>'Kvalifikacia Zeny'!B9</f>
        <v>7</v>
      </c>
      <c r="C12" s="38" t="str">
        <f>'Kvalifikacia Zeny'!C9</f>
        <v>Denisa Šulcová</v>
      </c>
      <c r="D12" s="38" t="str">
        <f>'Kvalifikacia Zeny'!D9</f>
        <v>Poprad</v>
      </c>
      <c r="E12" s="38">
        <f>'Kvalifikacia Zeny'!E9</f>
        <v>1976</v>
      </c>
      <c r="F12" s="39"/>
      <c r="G12" s="39"/>
      <c r="H12" s="39"/>
      <c r="I12" s="39">
        <v>1</v>
      </c>
      <c r="J12" s="39">
        <v>1</v>
      </c>
      <c r="K12" s="39"/>
      <c r="L12" s="39"/>
      <c r="M12" s="39"/>
      <c r="N12" s="39"/>
      <c r="O12" s="39"/>
      <c r="P12" s="39"/>
      <c r="Q12" s="39"/>
      <c r="R12" s="38">
        <f t="shared" si="0"/>
        <v>1</v>
      </c>
      <c r="S12" s="38">
        <f t="shared" si="1"/>
        <v>1</v>
      </c>
      <c r="T12" s="38">
        <f t="shared" si="2"/>
        <v>1</v>
      </c>
      <c r="U12" s="38">
        <f t="shared" si="3"/>
        <v>1</v>
      </c>
      <c r="V12" s="87">
        <f>'Kvalifikacia Zeny'!AB9</f>
        <v>3</v>
      </c>
      <c r="W12" s="87">
        <f>'Kvalifikacia Zeny'!AC9</f>
        <v>3</v>
      </c>
      <c r="X12" s="87">
        <f>'Kvalifikacia Zeny'!AD9</f>
        <v>4</v>
      </c>
      <c r="Y12" s="89">
        <f>'Kvalifikacia Zeny'!AE9</f>
        <v>5</v>
      </c>
      <c r="Z12" s="87">
        <f>'Kvalifikacia Zeny'!A9</f>
        <v>6</v>
      </c>
      <c r="AA12" s="1">
        <f t="shared" si="4"/>
        <v>99009894</v>
      </c>
      <c r="AB12" s="1">
        <v>9</v>
      </c>
    </row>
    <row r="13" spans="1:28" ht="12.75" hidden="1">
      <c r="A13" s="88">
        <f t="shared" si="5"/>
        <v>10</v>
      </c>
      <c r="B13" s="38">
        <f>'Kvalifikacia Zeny'!B8</f>
        <v>3</v>
      </c>
      <c r="C13" s="38" t="str">
        <f>'Kvalifikacia Zeny'!C8</f>
        <v>Bobulová Petra</v>
      </c>
      <c r="D13" s="38" t="str">
        <f>'Kvalifikacia Zeny'!D8</f>
        <v>Poprad</v>
      </c>
      <c r="E13" s="38">
        <f>'Kvalifikacia Zeny'!E8</f>
        <v>1979</v>
      </c>
      <c r="F13" s="39"/>
      <c r="G13" s="39"/>
      <c r="H13" s="39">
        <v>1</v>
      </c>
      <c r="I13"/>
      <c r="J13"/>
      <c r="K13"/>
      <c r="L13"/>
      <c r="M13" s="39"/>
      <c r="N13" s="39"/>
      <c r="O13" s="39"/>
      <c r="P13" s="39"/>
      <c r="Q13" s="39"/>
      <c r="R13" s="38">
        <f t="shared" si="0"/>
        <v>0</v>
      </c>
      <c r="S13" s="38">
        <f t="shared" si="1"/>
        <v>0</v>
      </c>
      <c r="T13" s="38">
        <f t="shared" si="2"/>
        <v>1</v>
      </c>
      <c r="U13" s="38">
        <f t="shared" si="3"/>
        <v>1</v>
      </c>
      <c r="V13" s="87">
        <f>'Kvalifikacia Zeny'!AB8</f>
        <v>3</v>
      </c>
      <c r="W13" s="87">
        <f>'Kvalifikacia Zeny'!AC8</f>
        <v>3</v>
      </c>
      <c r="X13" s="87">
        <f>'Kvalifikacia Zeny'!AD8</f>
        <v>5</v>
      </c>
      <c r="Y13" s="89">
        <f>'Kvalifikacia Zeny'!AE8</f>
        <v>6</v>
      </c>
      <c r="Z13" s="87">
        <f>'Kvalifikacia Zeny'!A8</f>
        <v>5</v>
      </c>
      <c r="AA13" s="1">
        <f t="shared" si="4"/>
        <v>9895</v>
      </c>
      <c r="AB13" s="1">
        <v>10</v>
      </c>
    </row>
    <row r="14" spans="1:28" ht="12.75">
      <c r="A14" s="133">
        <f t="shared" si="5"/>
        <v>1</v>
      </c>
      <c r="B14" s="91">
        <f>'Kvalifikacia Zeny'!B4</f>
        <v>4</v>
      </c>
      <c r="C14" s="92" t="str">
        <f>'Kvalifikacia Zeny'!C4</f>
        <v>Zuzana Štefanská</v>
      </c>
      <c r="D14" s="92" t="str">
        <f>'Kvalifikacia Zeny'!D4</f>
        <v>Modra, Vertigo, Salewa</v>
      </c>
      <c r="E14" s="92">
        <f>'Kvalifikacia Zeny'!E4</f>
        <v>1983</v>
      </c>
      <c r="F14" s="93">
        <v>1</v>
      </c>
      <c r="G14" s="93">
        <v>1</v>
      </c>
      <c r="H14" s="93">
        <v>1</v>
      </c>
      <c r="I14" s="93">
        <v>1</v>
      </c>
      <c r="J14" s="93">
        <v>1</v>
      </c>
      <c r="K14" s="93">
        <v>1</v>
      </c>
      <c r="L14" s="93">
        <v>1</v>
      </c>
      <c r="M14" s="93">
        <v>1</v>
      </c>
      <c r="N14" s="93">
        <v>1</v>
      </c>
      <c r="O14" s="93">
        <v>2</v>
      </c>
      <c r="P14" s="93"/>
      <c r="Q14" s="93"/>
      <c r="R14" s="92">
        <f t="shared" si="0"/>
        <v>5</v>
      </c>
      <c r="S14" s="92">
        <f t="shared" si="1"/>
        <v>6</v>
      </c>
      <c r="T14" s="92">
        <f t="shared" si="2"/>
        <v>5</v>
      </c>
      <c r="U14" s="94">
        <f t="shared" si="3"/>
        <v>5</v>
      </c>
      <c r="V14" s="134">
        <f>'Kvalifikacia Zeny'!AB4</f>
        <v>5</v>
      </c>
      <c r="W14" s="85">
        <f>'Kvalifikacia Zeny'!AC4</f>
        <v>5</v>
      </c>
      <c r="X14" s="85">
        <f>'Kvalifikacia Zeny'!AD4</f>
        <v>5</v>
      </c>
      <c r="Y14" s="86">
        <f>'Kvalifikacia Zeny'!AE4</f>
        <v>5</v>
      </c>
      <c r="Z14" s="135">
        <f>'Kvalifikacia Zeny'!A4</f>
        <v>1</v>
      </c>
      <c r="AA14" s="97">
        <f t="shared" si="4"/>
        <v>494049499</v>
      </c>
      <c r="AB14" s="1">
        <v>1</v>
      </c>
    </row>
    <row r="15" spans="1:28" ht="12.75">
      <c r="A15" s="136">
        <f t="shared" si="5"/>
        <v>2</v>
      </c>
      <c r="B15" s="99">
        <f>'Kvalifikacia Zeny'!B5</f>
        <v>6</v>
      </c>
      <c r="C15" s="100" t="str">
        <f>'Kvalifikacia Zeny'!C5</f>
        <v>Lenka Mičicová</v>
      </c>
      <c r="D15" s="100" t="str">
        <f>'Kvalifikacia Zeny'!D5</f>
        <v>Edelwiesse, K2</v>
      </c>
      <c r="E15" s="100">
        <f>'Kvalifikacia Zeny'!E5</f>
        <v>1978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/>
      <c r="N15" s="22">
        <v>3</v>
      </c>
      <c r="O15" s="22">
        <v>3</v>
      </c>
      <c r="P15" s="22"/>
      <c r="Q15" s="22"/>
      <c r="R15" s="100">
        <f t="shared" si="0"/>
        <v>4</v>
      </c>
      <c r="S15" s="100">
        <f t="shared" si="1"/>
        <v>6</v>
      </c>
      <c r="T15" s="100">
        <f t="shared" si="2"/>
        <v>5</v>
      </c>
      <c r="U15" s="101">
        <f t="shared" si="3"/>
        <v>7</v>
      </c>
      <c r="V15" s="137">
        <f>'Kvalifikacia Zeny'!AB5</f>
        <v>5</v>
      </c>
      <c r="W15" s="87">
        <f>'Kvalifikacia Zeny'!AC5</f>
        <v>5</v>
      </c>
      <c r="X15" s="87">
        <f>'Kvalifikacia Zeny'!AD5</f>
        <v>5</v>
      </c>
      <c r="Y15" s="89">
        <f>'Kvalifikacia Zeny'!AE5</f>
        <v>5</v>
      </c>
      <c r="Z15" s="138">
        <f>'Kvalifikacia Zeny'!A5</f>
        <v>1</v>
      </c>
      <c r="AA15" s="56">
        <f t="shared" si="4"/>
        <v>394049299</v>
      </c>
      <c r="AB15" s="1">
        <v>2</v>
      </c>
    </row>
    <row r="16" spans="1:28" ht="12.75">
      <c r="A16" s="136">
        <f t="shared" si="5"/>
        <v>3</v>
      </c>
      <c r="B16" s="99">
        <f>'Kvalifikacia Zeny'!B6</f>
        <v>5</v>
      </c>
      <c r="C16" s="100" t="str">
        <f>'Kvalifikacia Zeny'!C6</f>
        <v>Čepcova Andrea</v>
      </c>
      <c r="D16" s="100" t="str">
        <f>'Kvalifikacia Zeny'!D6</f>
        <v>MKŠK Modrá</v>
      </c>
      <c r="E16" s="100">
        <f>'Kvalifikacia Zeny'!E6</f>
        <v>1991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/>
      <c r="L16" s="22">
        <v>1</v>
      </c>
      <c r="M16" s="22"/>
      <c r="N16" s="22">
        <v>1</v>
      </c>
      <c r="O16" s="22"/>
      <c r="P16" s="22"/>
      <c r="Q16" s="22"/>
      <c r="R16" s="100">
        <f t="shared" si="0"/>
        <v>2</v>
      </c>
      <c r="S16" s="100">
        <f t="shared" si="1"/>
        <v>2</v>
      </c>
      <c r="T16" s="100">
        <f t="shared" si="2"/>
        <v>5</v>
      </c>
      <c r="U16" s="101">
        <f t="shared" si="3"/>
        <v>5</v>
      </c>
      <c r="V16" s="137">
        <f>'Kvalifikacia Zeny'!AB6</f>
        <v>5</v>
      </c>
      <c r="W16" s="87">
        <f>'Kvalifikacia Zeny'!AC6</f>
        <v>6</v>
      </c>
      <c r="X16" s="87">
        <f>'Kvalifikacia Zeny'!AD6</f>
        <v>5</v>
      </c>
      <c r="Y16" s="89">
        <f>'Kvalifikacia Zeny'!AE6</f>
        <v>5</v>
      </c>
      <c r="Z16" s="138">
        <f>'Kvalifikacia Zeny'!A6</f>
        <v>3</v>
      </c>
      <c r="AA16" s="56">
        <f t="shared" si="4"/>
        <v>198049497</v>
      </c>
      <c r="AB16" s="1">
        <v>3</v>
      </c>
    </row>
    <row r="17" spans="1:28" ht="12.75">
      <c r="A17" s="136">
        <f t="shared" si="5"/>
        <v>4</v>
      </c>
      <c r="B17" s="99">
        <f>'Kvalifikacia Zeny'!B7</f>
        <v>2</v>
      </c>
      <c r="C17" s="100" t="str">
        <f>'Kvalifikacia Zeny'!C7</f>
        <v>Katka Čižmárová</v>
      </c>
      <c r="D17" s="100" t="str">
        <f>'Kvalifikacia Zeny'!D7</f>
        <v>HK Metropol Košice</v>
      </c>
      <c r="E17" s="100">
        <f>'Kvalifikacia Zeny'!E7</f>
        <v>1986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/>
      <c r="L17" s="22">
        <v>1</v>
      </c>
      <c r="M17" s="22"/>
      <c r="N17" s="22">
        <v>1</v>
      </c>
      <c r="O17" s="22"/>
      <c r="P17" s="22"/>
      <c r="Q17" s="22"/>
      <c r="R17" s="100">
        <f t="shared" si="0"/>
        <v>2</v>
      </c>
      <c r="S17" s="100">
        <f t="shared" si="1"/>
        <v>2</v>
      </c>
      <c r="T17" s="100">
        <f t="shared" si="2"/>
        <v>5</v>
      </c>
      <c r="U17" s="101">
        <f t="shared" si="3"/>
        <v>5</v>
      </c>
      <c r="V17" s="137">
        <f>'Kvalifikacia Zeny'!AB7</f>
        <v>5</v>
      </c>
      <c r="W17" s="87">
        <f>'Kvalifikacia Zeny'!AC7</f>
        <v>7</v>
      </c>
      <c r="X17" s="87">
        <f>'Kvalifikacia Zeny'!AD7</f>
        <v>5</v>
      </c>
      <c r="Y17" s="89">
        <f>'Kvalifikacia Zeny'!AE7</f>
        <v>7</v>
      </c>
      <c r="Z17" s="138">
        <f>'Kvalifikacia Zeny'!A7</f>
        <v>4</v>
      </c>
      <c r="AA17" s="56">
        <f t="shared" si="4"/>
        <v>198049496</v>
      </c>
      <c r="AB17" s="1">
        <v>4</v>
      </c>
    </row>
    <row r="18" spans="1:28" ht="12.75">
      <c r="A18" s="136">
        <f t="shared" si="5"/>
        <v>5</v>
      </c>
      <c r="B18" s="99">
        <f>'Kvalifikacia Zeny'!B9</f>
        <v>7</v>
      </c>
      <c r="C18" s="100" t="str">
        <f>'Kvalifikacia Zeny'!C9</f>
        <v>Denisa Šulcová</v>
      </c>
      <c r="D18" s="100" t="str">
        <f>'Kvalifikacia Zeny'!D9</f>
        <v>Poprad</v>
      </c>
      <c r="E18" s="100">
        <f>'Kvalifikacia Zeny'!E9</f>
        <v>1976</v>
      </c>
      <c r="F18" s="22">
        <v>2</v>
      </c>
      <c r="G18" s="22">
        <v>2</v>
      </c>
      <c r="H18" s="22">
        <v>4</v>
      </c>
      <c r="I18" s="22">
        <v>4</v>
      </c>
      <c r="J18" s="22"/>
      <c r="K18" s="22"/>
      <c r="L18" s="22">
        <v>2</v>
      </c>
      <c r="M18" s="22"/>
      <c r="N18" s="22"/>
      <c r="O18" s="22"/>
      <c r="P18" s="22"/>
      <c r="Q18" s="22"/>
      <c r="R18" s="100">
        <f t="shared" si="0"/>
        <v>2</v>
      </c>
      <c r="S18" s="100">
        <f t="shared" si="1"/>
        <v>6</v>
      </c>
      <c r="T18" s="100">
        <f t="shared" si="2"/>
        <v>3</v>
      </c>
      <c r="U18" s="101">
        <f t="shared" si="3"/>
        <v>8</v>
      </c>
      <c r="V18" s="137">
        <f>'Kvalifikacia Zeny'!AB9</f>
        <v>3</v>
      </c>
      <c r="W18" s="87">
        <f>'Kvalifikacia Zeny'!AC9</f>
        <v>3</v>
      </c>
      <c r="X18" s="87">
        <f>'Kvalifikacia Zeny'!AD9</f>
        <v>4</v>
      </c>
      <c r="Y18" s="89">
        <f>'Kvalifikacia Zeny'!AE9</f>
        <v>5</v>
      </c>
      <c r="Z18" s="139">
        <f>'Kvalifikacia Zeny'!A9</f>
        <v>6</v>
      </c>
      <c r="AA18" s="110">
        <f t="shared" si="4"/>
        <v>194029194</v>
      </c>
      <c r="AB18" s="1">
        <v>5</v>
      </c>
    </row>
    <row r="19" spans="1:28" ht="12.75">
      <c r="A19" s="140">
        <f t="shared" si="5"/>
        <v>6</v>
      </c>
      <c r="B19" s="104">
        <f>'Kvalifikacia Zeny'!B8</f>
        <v>3</v>
      </c>
      <c r="C19" s="105" t="str">
        <f>'Kvalifikacia Zeny'!C8</f>
        <v>Bobulová Petra</v>
      </c>
      <c r="D19" s="105" t="str">
        <f>'Kvalifikacia Zeny'!D8</f>
        <v>Poprad</v>
      </c>
      <c r="E19" s="105">
        <f>'Kvalifikacia Zeny'!E8</f>
        <v>1979</v>
      </c>
      <c r="F19" s="106"/>
      <c r="G19" s="106"/>
      <c r="H19" s="106">
        <v>1</v>
      </c>
      <c r="I19" s="106">
        <v>1</v>
      </c>
      <c r="J19" s="106"/>
      <c r="K19" s="106"/>
      <c r="L19" s="106">
        <v>1</v>
      </c>
      <c r="M19" s="106"/>
      <c r="N19" s="106">
        <v>2</v>
      </c>
      <c r="O19" s="106"/>
      <c r="P19" s="106"/>
      <c r="Q19" s="106"/>
      <c r="R19" s="105">
        <f t="shared" si="0"/>
        <v>1</v>
      </c>
      <c r="S19" s="105">
        <f t="shared" si="1"/>
        <v>1</v>
      </c>
      <c r="T19" s="105">
        <f t="shared" si="2"/>
        <v>3</v>
      </c>
      <c r="U19" s="107">
        <f t="shared" si="3"/>
        <v>4</v>
      </c>
      <c r="V19" s="141">
        <f>'Kvalifikacia Zeny'!AB8</f>
        <v>3</v>
      </c>
      <c r="W19" s="142">
        <f>'Kvalifikacia Zeny'!AC8</f>
        <v>3</v>
      </c>
      <c r="X19" s="142">
        <f>'Kvalifikacia Zeny'!AD8</f>
        <v>5</v>
      </c>
      <c r="Y19" s="143">
        <f>'Kvalifikacia Zeny'!AE8</f>
        <v>6</v>
      </c>
      <c r="Z19" s="138">
        <f>'Kvalifikacia Zeny'!A8</f>
        <v>5</v>
      </c>
      <c r="AA19" s="56">
        <f t="shared" si="4"/>
        <v>99029595</v>
      </c>
      <c r="AB19" s="1">
        <v>6</v>
      </c>
    </row>
    <row r="20" spans="1:21" ht="12.75">
      <c r="A20"/>
      <c r="B20"/>
      <c r="C20"/>
      <c r="D20"/>
      <c r="E20" s="24"/>
      <c r="R20" s="24"/>
      <c r="S20" s="24"/>
      <c r="T20" s="24"/>
      <c r="U20" s="24"/>
    </row>
    <row r="21" spans="1:21" ht="12.75" hidden="1">
      <c r="A21"/>
      <c r="B21"/>
      <c r="C21"/>
      <c r="D21"/>
      <c r="E21" s="24"/>
      <c r="R21" s="24"/>
      <c r="S21" s="24"/>
      <c r="T21" s="24"/>
      <c r="U21" s="24"/>
    </row>
    <row r="22" spans="1:21" ht="12.75" hidden="1">
      <c r="A22"/>
      <c r="B22"/>
      <c r="C22"/>
      <c r="D22"/>
      <c r="E22" s="24"/>
      <c r="R22" s="24"/>
      <c r="S22" s="24"/>
      <c r="T22" s="24"/>
      <c r="U22" s="24"/>
    </row>
    <row r="23" spans="2:21" ht="12.75" hidden="1">
      <c r="B23" s="24"/>
      <c r="C23" s="24"/>
      <c r="D23" s="24"/>
      <c r="E23" s="24"/>
      <c r="R23" s="24"/>
      <c r="S23" s="24"/>
      <c r="T23" s="24"/>
      <c r="U23" s="24"/>
    </row>
    <row r="24" spans="2:21" ht="12.75" hidden="1">
      <c r="B24" s="24"/>
      <c r="C24" s="24"/>
      <c r="D24" s="24"/>
      <c r="E24" s="24"/>
      <c r="R24" s="24"/>
      <c r="S24" s="24"/>
      <c r="T24" s="24"/>
      <c r="U24" s="24"/>
    </row>
    <row r="25" spans="1:21" ht="12.75">
      <c r="A25" s="167" t="s">
        <v>102</v>
      </c>
      <c r="B25" s="167"/>
      <c r="C25" s="167"/>
      <c r="D25"/>
      <c r="E25" s="24"/>
      <c r="R25" s="24"/>
      <c r="S25" s="24"/>
      <c r="T25" s="24"/>
      <c r="U25" s="24"/>
    </row>
    <row r="26" spans="1:21" ht="12.75">
      <c r="A26" s="168" t="s">
        <v>66</v>
      </c>
      <c r="B26" s="168"/>
      <c r="C26" s="168"/>
      <c r="D26"/>
      <c r="E26" s="24"/>
      <c r="R26" s="24"/>
      <c r="S26" s="24"/>
      <c r="T26" s="24"/>
      <c r="U26" s="24"/>
    </row>
    <row r="27" spans="2:21" ht="12.75">
      <c r="B27" s="24"/>
      <c r="C27" s="57"/>
      <c r="E27" s="24"/>
      <c r="R27" s="24"/>
      <c r="S27" s="24"/>
      <c r="T27" s="24"/>
      <c r="U27" s="24"/>
    </row>
    <row r="28" spans="1:21" ht="15.75">
      <c r="A28" s="111" t="s">
        <v>85</v>
      </c>
      <c r="B28" s="111"/>
      <c r="C28" s="111"/>
      <c r="E28" s="24"/>
      <c r="R28" s="24"/>
      <c r="S28" s="24"/>
      <c r="T28" s="24"/>
      <c r="U28" s="24"/>
    </row>
    <row r="29" spans="2:21" ht="12.75">
      <c r="B29" s="24"/>
      <c r="C29" s="24"/>
      <c r="D29" s="24"/>
      <c r="E29" s="24"/>
      <c r="R29" s="24"/>
      <c r="S29" s="24"/>
      <c r="T29" s="24"/>
      <c r="U29" s="24"/>
    </row>
    <row r="30" spans="2:21" ht="12.75">
      <c r="B30" s="24"/>
      <c r="C30" s="24"/>
      <c r="D30" s="24"/>
      <c r="E30" s="24"/>
      <c r="R30" s="24"/>
      <c r="S30" s="24"/>
      <c r="T30" s="24"/>
      <c r="U30" s="24"/>
    </row>
    <row r="31" spans="2:21" ht="12.75">
      <c r="B31" s="24"/>
      <c r="C31" s="24"/>
      <c r="D31" s="24"/>
      <c r="E31" s="24"/>
      <c r="R31" s="24"/>
      <c r="S31" s="24"/>
      <c r="T31" s="24"/>
      <c r="U31" s="24"/>
    </row>
    <row r="32" spans="2:21" ht="12.75">
      <c r="B32" s="24"/>
      <c r="C32" s="24"/>
      <c r="D32" s="24"/>
      <c r="E32" s="24"/>
      <c r="R32" s="24"/>
      <c r="S32" s="24"/>
      <c r="T32" s="24"/>
      <c r="U32" s="24"/>
    </row>
  </sheetData>
  <sheetProtection selectLockedCells="1" selectUnlockedCells="1"/>
  <mergeCells count="23">
    <mergeCell ref="A26:C26"/>
    <mergeCell ref="U2:U3"/>
    <mergeCell ref="V2:V3"/>
    <mergeCell ref="W2:W3"/>
    <mergeCell ref="X2:X3"/>
    <mergeCell ref="Y2:Y3"/>
    <mergeCell ref="A25:C25"/>
    <mergeCell ref="L2:M2"/>
    <mergeCell ref="N2:O2"/>
    <mergeCell ref="P2:Q2"/>
    <mergeCell ref="R2:R3"/>
    <mergeCell ref="S2:S3"/>
    <mergeCell ref="T2:T3"/>
    <mergeCell ref="A1:U1"/>
    <mergeCell ref="V1:Y1"/>
    <mergeCell ref="A2:A3"/>
    <mergeCell ref="B2:B3"/>
    <mergeCell ref="C2:C3"/>
    <mergeCell ref="D2:D3"/>
    <mergeCell ref="E2:E3"/>
    <mergeCell ref="F2:G2"/>
    <mergeCell ref="H2:I2"/>
    <mergeCell ref="J2:K2"/>
  </mergeCells>
  <conditionalFormatting sqref="F4:H19 I4:L12 I14:L19 M4:O19 P4:Q15 P17:Q17 P19:Q19">
    <cfRule type="cellIs" priority="1" dxfId="0" operator="greaterThan" stopIfTrue="1">
      <formula>0</formula>
    </cfRule>
  </conditionalFormatting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0.7109375" style="0" customWidth="1"/>
    <col min="2" max="2" width="22.57421875" style="0" customWidth="1"/>
    <col min="3" max="3" width="21.28125" style="0" customWidth="1"/>
    <col min="4" max="4" width="20.140625" style="0" customWidth="1"/>
  </cols>
  <sheetData>
    <row r="1" spans="1:4" ht="68.25" customHeight="1">
      <c r="A1" s="144"/>
      <c r="B1" s="144"/>
      <c r="C1" s="144"/>
      <c r="D1" s="144"/>
    </row>
    <row r="2" spans="1:4" ht="18" customHeight="1">
      <c r="A2" s="174" t="s">
        <v>103</v>
      </c>
      <c r="B2" s="174"/>
      <c r="C2" s="174"/>
      <c r="D2" s="174"/>
    </row>
    <row r="3" spans="1:4" ht="44.25" customHeight="1">
      <c r="A3" s="145" t="s">
        <v>0</v>
      </c>
      <c r="B3" s="145" t="s">
        <v>104</v>
      </c>
      <c r="C3" s="145" t="s">
        <v>62</v>
      </c>
      <c r="D3" s="145" t="s">
        <v>63</v>
      </c>
    </row>
    <row r="4" spans="1:4" ht="24" customHeight="1">
      <c r="A4" s="146">
        <v>2</v>
      </c>
      <c r="B4" s="146" t="s">
        <v>8</v>
      </c>
      <c r="C4" s="147"/>
      <c r="D4" s="147"/>
    </row>
    <row r="5" spans="1:4" ht="24" customHeight="1">
      <c r="A5" s="146">
        <v>5</v>
      </c>
      <c r="B5" s="146" t="s">
        <v>14</v>
      </c>
      <c r="C5" s="147"/>
      <c r="D5" s="147"/>
    </row>
    <row r="6" spans="1:4" ht="24" customHeight="1">
      <c r="A6" s="146">
        <v>7</v>
      </c>
      <c r="B6" s="146" t="s">
        <v>18</v>
      </c>
      <c r="C6" s="147"/>
      <c r="D6" s="147"/>
    </row>
    <row r="7" spans="1:4" ht="24" customHeight="1">
      <c r="A7" s="146">
        <v>11</v>
      </c>
      <c r="B7" s="146" t="s">
        <v>24</v>
      </c>
      <c r="C7" s="147"/>
      <c r="D7" s="147"/>
    </row>
    <row r="8" spans="1:4" ht="24" customHeight="1">
      <c r="A8" s="146">
        <v>19</v>
      </c>
      <c r="B8" s="146" t="s">
        <v>38</v>
      </c>
      <c r="C8" s="147"/>
      <c r="D8" s="147"/>
    </row>
    <row r="9" spans="1:4" ht="24" customHeight="1">
      <c r="A9" s="146">
        <v>17</v>
      </c>
      <c r="B9" s="146" t="s">
        <v>34</v>
      </c>
      <c r="C9" s="147"/>
      <c r="D9" s="147"/>
    </row>
    <row r="10" spans="1:4" ht="24" customHeight="1">
      <c r="A10" s="146">
        <v>14</v>
      </c>
      <c r="B10" s="146" t="s">
        <v>28</v>
      </c>
      <c r="C10" s="147"/>
      <c r="D10" s="147"/>
    </row>
    <row r="11" spans="1:4" ht="24" customHeight="1">
      <c r="A11" s="146">
        <v>15</v>
      </c>
      <c r="B11" s="146" t="s">
        <v>30</v>
      </c>
      <c r="C11" s="147"/>
      <c r="D11" s="147"/>
    </row>
    <row r="12" spans="1:4" ht="24" customHeight="1">
      <c r="A12" s="146">
        <v>6</v>
      </c>
      <c r="B12" s="146" t="s">
        <v>16</v>
      </c>
      <c r="C12" s="147"/>
      <c r="D12" s="147"/>
    </row>
    <row r="13" spans="1:4" ht="12.75" customHeight="1" hidden="1">
      <c r="A13" s="146">
        <v>10</v>
      </c>
      <c r="B13" s="146" t="str">
        <f>'Prezencka Muzi'!B11</f>
        <v>ĽuboŠ Kuchár</v>
      </c>
      <c r="C13" s="147"/>
      <c r="D13" s="147"/>
    </row>
    <row r="14" spans="1:4" ht="12.75" customHeight="1" hidden="1">
      <c r="A14" s="146">
        <v>11</v>
      </c>
      <c r="B14" s="146" t="str">
        <f>'Prezencka Muzi'!B12</f>
        <v>Dávid Zavacký</v>
      </c>
      <c r="C14" s="148"/>
      <c r="D14" s="148"/>
    </row>
    <row r="15" spans="1:4" ht="12.75" customHeight="1" hidden="1">
      <c r="A15" s="146">
        <v>12</v>
      </c>
      <c r="B15" s="146" t="str">
        <f>'Prezencka Muzi'!B13</f>
        <v>Dávid Smrek</v>
      </c>
      <c r="C15" s="147"/>
      <c r="D15" s="147"/>
    </row>
    <row r="16" spans="1:4" ht="12.75" customHeight="1" hidden="1">
      <c r="A16" s="146">
        <v>13</v>
      </c>
      <c r="B16" s="146" t="str">
        <f>'Prezencka Muzi'!B14</f>
        <v>Jaro Beskyd</v>
      </c>
      <c r="C16" s="148"/>
      <c r="D16" s="148"/>
    </row>
    <row r="17" spans="1:4" ht="12.75" customHeight="1" hidden="1">
      <c r="A17" s="122">
        <v>14</v>
      </c>
      <c r="B17" s="146" t="str">
        <f>'Prezencka Muzi'!B15</f>
        <v>Ondro Humpi Švub</v>
      </c>
      <c r="C17" s="148"/>
      <c r="D17" s="148"/>
    </row>
    <row r="18" spans="1:4" ht="12.75" customHeight="1" hidden="1">
      <c r="A18" s="122">
        <v>15</v>
      </c>
      <c r="B18" s="146" t="str">
        <f>'Prezencka Muzi'!B16</f>
        <v>Matej MATES Švub</v>
      </c>
      <c r="C18" s="148"/>
      <c r="D18" s="148"/>
    </row>
    <row r="19" spans="1:4" ht="12.75" customHeight="1" hidden="1">
      <c r="A19" s="122">
        <v>16</v>
      </c>
      <c r="B19" s="146" t="str">
        <f>'Prezencka Muzi'!B17</f>
        <v>Viliam Ferčák</v>
      </c>
      <c r="C19" s="148"/>
      <c r="D19" s="148"/>
    </row>
    <row r="20" spans="1:4" ht="12.75" customHeight="1" hidden="1">
      <c r="A20" s="122">
        <v>17</v>
      </c>
      <c r="B20" s="146" t="str">
        <f>'Prezencka Muzi'!B18</f>
        <v>Štefan Bednár</v>
      </c>
      <c r="C20" s="148"/>
      <c r="D20" s="148"/>
    </row>
    <row r="21" spans="1:4" ht="12.75" customHeight="1" hidden="1">
      <c r="A21" s="122">
        <v>18</v>
      </c>
      <c r="B21" s="146" t="str">
        <f>'Prezencka Muzi'!B19</f>
        <v>Peťo Tichý</v>
      </c>
      <c r="C21" s="148"/>
      <c r="D21" s="148"/>
    </row>
    <row r="22" spans="1:4" ht="12.75" customHeight="1" hidden="1">
      <c r="A22" s="122">
        <v>19</v>
      </c>
      <c r="B22" s="146" t="str">
        <f>'Prezencka Muzi'!B20</f>
        <v>Marián Banán Šeliga</v>
      </c>
      <c r="C22" s="148"/>
      <c r="D22" s="148"/>
    </row>
    <row r="23" spans="1:4" ht="12.75" customHeight="1" hidden="1">
      <c r="A23" s="122">
        <v>20</v>
      </c>
      <c r="B23" s="146" t="str">
        <f>'Prezencka Muzi'!B21</f>
        <v>Maťo Rebroš</v>
      </c>
      <c r="C23" s="148"/>
      <c r="D23" s="148"/>
    </row>
    <row r="24" spans="1:4" ht="12.75" customHeight="1" hidden="1">
      <c r="A24" s="122">
        <v>21</v>
      </c>
      <c r="B24" s="146" t="str">
        <f>'Prezencka Muzi'!B22</f>
        <v>Peťo Gašiak</v>
      </c>
      <c r="C24" s="148"/>
      <c r="D24" s="148"/>
    </row>
    <row r="25" spans="1:4" ht="12.75" hidden="1">
      <c r="A25" s="122">
        <v>22</v>
      </c>
      <c r="B25" s="122"/>
      <c r="C25" s="148"/>
      <c r="D25" s="148"/>
    </row>
    <row r="26" spans="1:4" ht="12.75" hidden="1">
      <c r="A26" s="122">
        <v>23</v>
      </c>
      <c r="B26" s="122"/>
      <c r="C26" s="148"/>
      <c r="D26" s="148"/>
    </row>
    <row r="27" spans="1:4" ht="12.75" hidden="1">
      <c r="A27" s="122">
        <v>24</v>
      </c>
      <c r="B27" s="122"/>
      <c r="C27" s="148"/>
      <c r="D27" s="148"/>
    </row>
    <row r="28" spans="1:4" ht="12.75" hidden="1">
      <c r="A28" s="122">
        <v>25</v>
      </c>
      <c r="B28" s="122"/>
      <c r="C28" s="148"/>
      <c r="D28" s="148"/>
    </row>
    <row r="29" spans="1:4" ht="12.75" hidden="1">
      <c r="A29" s="122">
        <v>26</v>
      </c>
      <c r="B29" s="122"/>
      <c r="C29" s="148"/>
      <c r="D29" s="148"/>
    </row>
    <row r="30" spans="1:4" ht="12.75" hidden="1">
      <c r="A30" s="122">
        <v>27</v>
      </c>
      <c r="B30" s="122"/>
      <c r="C30" s="148"/>
      <c r="D30" s="148"/>
    </row>
    <row r="31" spans="1:4" ht="12.75" hidden="1">
      <c r="A31" s="122">
        <v>28</v>
      </c>
      <c r="B31" s="122"/>
      <c r="C31" s="148"/>
      <c r="D31" s="148"/>
    </row>
    <row r="32" spans="1:4" ht="12.75" hidden="1">
      <c r="A32" s="122">
        <v>29</v>
      </c>
      <c r="B32" s="122"/>
      <c r="C32" s="148"/>
      <c r="D32" s="148"/>
    </row>
    <row r="33" spans="1:4" ht="12.75" hidden="1">
      <c r="A33" s="122">
        <v>30</v>
      </c>
      <c r="B33" s="122"/>
      <c r="C33" s="148"/>
      <c r="D33" s="148"/>
    </row>
    <row r="39" ht="80.25" customHeight="1"/>
    <row r="40" spans="1:4" ht="29.25" customHeight="1">
      <c r="A40" s="174" t="s">
        <v>103</v>
      </c>
      <c r="B40" s="174"/>
      <c r="C40" s="174"/>
      <c r="D40" s="174"/>
    </row>
    <row r="41" spans="1:4" ht="30">
      <c r="A41" s="145" t="s">
        <v>0</v>
      </c>
      <c r="B41" s="145" t="s">
        <v>104</v>
      </c>
      <c r="C41" s="145" t="s">
        <v>62</v>
      </c>
      <c r="D41" s="145" t="s">
        <v>63</v>
      </c>
    </row>
    <row r="42" spans="1:4" ht="25.5" customHeight="1">
      <c r="A42" s="146">
        <v>2</v>
      </c>
      <c r="B42" s="146" t="s">
        <v>8</v>
      </c>
      <c r="C42" s="147"/>
      <c r="D42" s="147"/>
    </row>
    <row r="43" spans="1:4" ht="25.5" customHeight="1">
      <c r="A43" s="146">
        <v>5</v>
      </c>
      <c r="B43" s="146" t="s">
        <v>14</v>
      </c>
      <c r="C43" s="147"/>
      <c r="D43" s="147"/>
    </row>
    <row r="44" spans="1:4" ht="25.5" customHeight="1">
      <c r="A44" s="146">
        <v>7</v>
      </c>
      <c r="B44" s="146" t="s">
        <v>18</v>
      </c>
      <c r="C44" s="147"/>
      <c r="D44" s="147"/>
    </row>
    <row r="45" spans="1:4" ht="25.5" customHeight="1">
      <c r="A45" s="146">
        <v>11</v>
      </c>
      <c r="B45" s="146" t="s">
        <v>24</v>
      </c>
      <c r="C45" s="147"/>
      <c r="D45" s="147"/>
    </row>
    <row r="46" spans="1:4" ht="25.5" customHeight="1">
      <c r="A46" s="146">
        <v>19</v>
      </c>
      <c r="B46" s="146" t="s">
        <v>38</v>
      </c>
      <c r="C46" s="147"/>
      <c r="D46" s="147"/>
    </row>
    <row r="47" spans="1:4" ht="25.5" customHeight="1">
      <c r="A47" s="146">
        <v>17</v>
      </c>
      <c r="B47" s="146" t="s">
        <v>34</v>
      </c>
      <c r="C47" s="147"/>
      <c r="D47" s="147"/>
    </row>
    <row r="48" spans="1:4" ht="25.5" customHeight="1">
      <c r="A48" s="146">
        <v>14</v>
      </c>
      <c r="B48" s="146" t="s">
        <v>28</v>
      </c>
      <c r="C48" s="147"/>
      <c r="D48" s="147"/>
    </row>
    <row r="49" spans="1:4" ht="25.5" customHeight="1">
      <c r="A49" s="146">
        <v>15</v>
      </c>
      <c r="B49" s="146" t="s">
        <v>30</v>
      </c>
      <c r="C49" s="147"/>
      <c r="D49" s="147"/>
    </row>
    <row r="50" spans="1:4" ht="25.5" customHeight="1">
      <c r="A50" s="146">
        <v>6</v>
      </c>
      <c r="B50" s="146" t="s">
        <v>16</v>
      </c>
      <c r="C50" s="147"/>
      <c r="D50" s="147"/>
    </row>
  </sheetData>
  <sheetProtection selectLockedCells="1" selectUnlockedCells="1"/>
  <mergeCells count="2">
    <mergeCell ref="A2:D2"/>
    <mergeCell ref="A40:D40"/>
  </mergeCells>
  <conditionalFormatting sqref="B4:B33 B42:B50">
    <cfRule type="cellIs" priority="1" dxfId="2" operator="equal" stopIfTrue="1">
      <formula>0</formula>
    </cfRule>
  </conditionalFormatting>
  <printOptions horizontalCentered="1" verticalCentered="1"/>
  <pageMargins left="0.19652777777777777" right="0.19652777777777777" top="0.07847222222222222" bottom="0.0784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Trnik</cp:lastModifiedBy>
  <dcterms:modified xsi:type="dcterms:W3CDTF">2013-10-14T07:54:46Z</dcterms:modified>
  <cp:category/>
  <cp:version/>
  <cp:contentType/>
  <cp:contentStatus/>
</cp:coreProperties>
</file>